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I\LEY DE TRANSPARENCIA\transparencia_0216\ACTUALIZACION DE INF_011216\"/>
    </mc:Choice>
  </mc:AlternateContent>
  <bookViews>
    <workbookView xWindow="0" yWindow="0" windowWidth="20490" windowHeight="7755"/>
  </bookViews>
  <sheets>
    <sheet name="JUNIO 2016" sheetId="1" r:id="rId1"/>
  </sheets>
  <definedNames>
    <definedName name="_xlnm.Print_Area" localSheetId="0">'JUNIO 2016'!$A$1:$P$113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" i="1" l="1"/>
  <c r="H110" i="1"/>
  <c r="F110" i="1"/>
  <c r="D110" i="1"/>
  <c r="J109" i="1"/>
  <c r="O109" i="1" s="1"/>
  <c r="H109" i="1"/>
  <c r="F109" i="1"/>
  <c r="D109" i="1"/>
  <c r="J108" i="1"/>
  <c r="H108" i="1"/>
  <c r="F108" i="1"/>
  <c r="L108" i="1" s="1"/>
  <c r="N108" i="1" s="1"/>
  <c r="D108" i="1"/>
  <c r="J107" i="1"/>
  <c r="F107" i="1"/>
  <c r="F106" i="1" s="1"/>
  <c r="D107" i="1"/>
  <c r="J106" i="1"/>
  <c r="P104" i="1"/>
  <c r="O104" i="1"/>
  <c r="M104" i="1"/>
  <c r="L104" i="1"/>
  <c r="N104" i="1" s="1"/>
  <c r="P103" i="1"/>
  <c r="O103" i="1"/>
  <c r="M103" i="1"/>
  <c r="L103" i="1"/>
  <c r="N103" i="1" s="1"/>
  <c r="P102" i="1"/>
  <c r="O102" i="1"/>
  <c r="M102" i="1"/>
  <c r="L102" i="1"/>
  <c r="N102" i="1" s="1"/>
  <c r="P101" i="1"/>
  <c r="O101" i="1"/>
  <c r="M101" i="1"/>
  <c r="L101" i="1"/>
  <c r="N101" i="1" s="1"/>
  <c r="L100" i="1"/>
  <c r="J100" i="1"/>
  <c r="P100" i="1" s="1"/>
  <c r="H100" i="1"/>
  <c r="F100" i="1"/>
  <c r="D100" i="1"/>
  <c r="P99" i="1"/>
  <c r="O99" i="1"/>
  <c r="M99" i="1"/>
  <c r="L99" i="1"/>
  <c r="N99" i="1" s="1"/>
  <c r="P98" i="1"/>
  <c r="O98" i="1"/>
  <c r="M98" i="1"/>
  <c r="L98" i="1"/>
  <c r="N98" i="1" s="1"/>
  <c r="P97" i="1"/>
  <c r="O97" i="1"/>
  <c r="M97" i="1"/>
  <c r="L97" i="1"/>
  <c r="N97" i="1" s="1"/>
  <c r="P96" i="1"/>
  <c r="O96" i="1"/>
  <c r="M96" i="1"/>
  <c r="L96" i="1"/>
  <c r="N96" i="1" s="1"/>
  <c r="P95" i="1"/>
  <c r="O95" i="1"/>
  <c r="M95" i="1"/>
  <c r="L95" i="1"/>
  <c r="N95" i="1" s="1"/>
  <c r="P94" i="1"/>
  <c r="O94" i="1"/>
  <c r="M94" i="1"/>
  <c r="L94" i="1"/>
  <c r="N94" i="1" s="1"/>
  <c r="P93" i="1"/>
  <c r="O93" i="1"/>
  <c r="M93" i="1"/>
  <c r="L93" i="1"/>
  <c r="N93" i="1" s="1"/>
  <c r="P92" i="1"/>
  <c r="O92" i="1"/>
  <c r="M92" i="1"/>
  <c r="L92" i="1"/>
  <c r="N92" i="1" s="1"/>
  <c r="P91" i="1"/>
  <c r="O91" i="1"/>
  <c r="M91" i="1"/>
  <c r="L91" i="1"/>
  <c r="N91" i="1" s="1"/>
  <c r="P90" i="1"/>
  <c r="O90" i="1"/>
  <c r="M90" i="1"/>
  <c r="L90" i="1"/>
  <c r="N90" i="1" s="1"/>
  <c r="P89" i="1"/>
  <c r="O89" i="1"/>
  <c r="M89" i="1"/>
  <c r="L89" i="1"/>
  <c r="N89" i="1" s="1"/>
  <c r="P88" i="1"/>
  <c r="O88" i="1"/>
  <c r="M88" i="1"/>
  <c r="L88" i="1"/>
  <c r="N88" i="1" s="1"/>
  <c r="P87" i="1"/>
  <c r="O87" i="1"/>
  <c r="M87" i="1"/>
  <c r="L87" i="1"/>
  <c r="N87" i="1" s="1"/>
  <c r="P86" i="1"/>
  <c r="O86" i="1"/>
  <c r="M86" i="1"/>
  <c r="L86" i="1"/>
  <c r="N86" i="1" s="1"/>
  <c r="P85" i="1"/>
  <c r="O85" i="1"/>
  <c r="M85" i="1"/>
  <c r="L85" i="1"/>
  <c r="N85" i="1" s="1"/>
  <c r="P84" i="1"/>
  <c r="O84" i="1"/>
  <c r="M84" i="1"/>
  <c r="L84" i="1"/>
  <c r="N84" i="1" s="1"/>
  <c r="P83" i="1"/>
  <c r="O83" i="1"/>
  <c r="M83" i="1"/>
  <c r="L83" i="1"/>
  <c r="N83" i="1" s="1"/>
  <c r="P82" i="1"/>
  <c r="O82" i="1"/>
  <c r="M82" i="1"/>
  <c r="L82" i="1"/>
  <c r="J81" i="1"/>
  <c r="H81" i="1"/>
  <c r="F81" i="1"/>
  <c r="M81" i="1" s="1"/>
  <c r="D81" i="1"/>
  <c r="P77" i="1"/>
  <c r="O77" i="1"/>
  <c r="M77" i="1"/>
  <c r="L77" i="1"/>
  <c r="N77" i="1" s="1"/>
  <c r="P76" i="1"/>
  <c r="O76" i="1"/>
  <c r="M76" i="1"/>
  <c r="L76" i="1"/>
  <c r="N76" i="1" s="1"/>
  <c r="P75" i="1"/>
  <c r="O75" i="1"/>
  <c r="M75" i="1"/>
  <c r="L75" i="1"/>
  <c r="N75" i="1" s="1"/>
  <c r="P74" i="1"/>
  <c r="O74" i="1"/>
  <c r="M74" i="1"/>
  <c r="L74" i="1"/>
  <c r="N74" i="1" s="1"/>
  <c r="P73" i="1"/>
  <c r="O73" i="1"/>
  <c r="M73" i="1"/>
  <c r="L73" i="1"/>
  <c r="N73" i="1" s="1"/>
  <c r="P72" i="1"/>
  <c r="O72" i="1"/>
  <c r="M72" i="1"/>
  <c r="L72" i="1"/>
  <c r="N72" i="1" s="1"/>
  <c r="P71" i="1"/>
  <c r="O71" i="1"/>
  <c r="M71" i="1"/>
  <c r="L71" i="1"/>
  <c r="N71" i="1" s="1"/>
  <c r="P70" i="1"/>
  <c r="O70" i="1"/>
  <c r="N70" i="1"/>
  <c r="M70" i="1"/>
  <c r="P69" i="1"/>
  <c r="O69" i="1"/>
  <c r="M69" i="1"/>
  <c r="L69" i="1"/>
  <c r="N69" i="1" s="1"/>
  <c r="P68" i="1"/>
  <c r="O68" i="1"/>
  <c r="M68" i="1"/>
  <c r="L68" i="1"/>
  <c r="N68" i="1" s="1"/>
  <c r="P67" i="1"/>
  <c r="O67" i="1"/>
  <c r="M67" i="1"/>
  <c r="L67" i="1"/>
  <c r="N67" i="1" s="1"/>
  <c r="P66" i="1"/>
  <c r="O66" i="1"/>
  <c r="M66" i="1"/>
  <c r="L66" i="1"/>
  <c r="N66" i="1" s="1"/>
  <c r="P65" i="1"/>
  <c r="O65" i="1"/>
  <c r="M65" i="1"/>
  <c r="L65" i="1"/>
  <c r="N65" i="1" s="1"/>
  <c r="L64" i="1"/>
  <c r="J64" i="1"/>
  <c r="P64" i="1" s="1"/>
  <c r="H64" i="1"/>
  <c r="F64" i="1"/>
  <c r="D64" i="1"/>
  <c r="P63" i="1"/>
  <c r="O63" i="1"/>
  <c r="M63" i="1"/>
  <c r="L63" i="1"/>
  <c r="N63" i="1" s="1"/>
  <c r="P62" i="1"/>
  <c r="O62" i="1"/>
  <c r="M62" i="1"/>
  <c r="L62" i="1"/>
  <c r="N62" i="1" s="1"/>
  <c r="P61" i="1"/>
  <c r="O61" i="1"/>
  <c r="M61" i="1"/>
  <c r="L61" i="1"/>
  <c r="N61" i="1" s="1"/>
  <c r="P60" i="1"/>
  <c r="O60" i="1"/>
  <c r="M60" i="1"/>
  <c r="L60" i="1"/>
  <c r="N60" i="1" s="1"/>
  <c r="P59" i="1"/>
  <c r="O59" i="1"/>
  <c r="M59" i="1"/>
  <c r="L59" i="1"/>
  <c r="N59" i="1" s="1"/>
  <c r="P58" i="1"/>
  <c r="O58" i="1"/>
  <c r="M58" i="1"/>
  <c r="L58" i="1"/>
  <c r="N58" i="1" s="1"/>
  <c r="P57" i="1"/>
  <c r="O57" i="1"/>
  <c r="M57" i="1"/>
  <c r="L57" i="1"/>
  <c r="N57" i="1" s="1"/>
  <c r="P56" i="1"/>
  <c r="O56" i="1"/>
  <c r="M56" i="1"/>
  <c r="L56" i="1"/>
  <c r="N56" i="1" s="1"/>
  <c r="P55" i="1"/>
  <c r="O55" i="1"/>
  <c r="M55" i="1"/>
  <c r="L55" i="1"/>
  <c r="N55" i="1" s="1"/>
  <c r="P54" i="1"/>
  <c r="O54" i="1"/>
  <c r="M54" i="1"/>
  <c r="L54" i="1"/>
  <c r="N54" i="1" s="1"/>
  <c r="P53" i="1"/>
  <c r="O53" i="1"/>
  <c r="M53" i="1"/>
  <c r="L53" i="1"/>
  <c r="N53" i="1" s="1"/>
  <c r="P52" i="1"/>
  <c r="O52" i="1"/>
  <c r="M52" i="1"/>
  <c r="L52" i="1"/>
  <c r="L51" i="1" s="1"/>
  <c r="J51" i="1"/>
  <c r="H51" i="1"/>
  <c r="M51" i="1" s="1"/>
  <c r="F51" i="1"/>
  <c r="D51" i="1"/>
  <c r="P50" i="1"/>
  <c r="O50" i="1"/>
  <c r="M50" i="1"/>
  <c r="L50" i="1"/>
  <c r="N50" i="1" s="1"/>
  <c r="P49" i="1"/>
  <c r="O49" i="1"/>
  <c r="M49" i="1"/>
  <c r="L49" i="1"/>
  <c r="N49" i="1" s="1"/>
  <c r="P48" i="1"/>
  <c r="O48" i="1"/>
  <c r="M48" i="1"/>
  <c r="L48" i="1"/>
  <c r="N48" i="1" s="1"/>
  <c r="P47" i="1"/>
  <c r="O47" i="1"/>
  <c r="M47" i="1"/>
  <c r="L47" i="1"/>
  <c r="N47" i="1" s="1"/>
  <c r="P46" i="1"/>
  <c r="O46" i="1"/>
  <c r="M46" i="1"/>
  <c r="L46" i="1"/>
  <c r="N46" i="1" s="1"/>
  <c r="P45" i="1"/>
  <c r="O45" i="1"/>
  <c r="M45" i="1"/>
  <c r="L45" i="1"/>
  <c r="N45" i="1" s="1"/>
  <c r="P44" i="1"/>
  <c r="O44" i="1"/>
  <c r="M44" i="1"/>
  <c r="L44" i="1"/>
  <c r="N44" i="1" s="1"/>
  <c r="P43" i="1"/>
  <c r="O43" i="1"/>
  <c r="M43" i="1"/>
  <c r="L43" i="1"/>
  <c r="N43" i="1" s="1"/>
  <c r="P42" i="1"/>
  <c r="O42" i="1"/>
  <c r="M42" i="1"/>
  <c r="L42" i="1"/>
  <c r="N42" i="1" s="1"/>
  <c r="P41" i="1"/>
  <c r="O41" i="1"/>
  <c r="M41" i="1"/>
  <c r="L41" i="1"/>
  <c r="N41" i="1" s="1"/>
  <c r="P40" i="1"/>
  <c r="O40" i="1"/>
  <c r="M40" i="1"/>
  <c r="L40" i="1"/>
  <c r="N40" i="1" s="1"/>
  <c r="P39" i="1"/>
  <c r="O39" i="1"/>
  <c r="M39" i="1"/>
  <c r="L39" i="1"/>
  <c r="N39" i="1" s="1"/>
  <c r="P38" i="1"/>
  <c r="O38" i="1"/>
  <c r="M38" i="1"/>
  <c r="L38" i="1"/>
  <c r="N38" i="1" s="1"/>
  <c r="P37" i="1"/>
  <c r="O37" i="1"/>
  <c r="M37" i="1"/>
  <c r="L37" i="1"/>
  <c r="N37" i="1" s="1"/>
  <c r="P36" i="1"/>
  <c r="O36" i="1"/>
  <c r="M36" i="1"/>
  <c r="L36" i="1"/>
  <c r="N36" i="1" s="1"/>
  <c r="P35" i="1"/>
  <c r="H35" i="1"/>
  <c r="L35" i="1" s="1"/>
  <c r="N35" i="1" s="1"/>
  <c r="P34" i="1"/>
  <c r="O34" i="1"/>
  <c r="M34" i="1"/>
  <c r="L34" i="1"/>
  <c r="N34" i="1" s="1"/>
  <c r="P33" i="1"/>
  <c r="O33" i="1"/>
  <c r="M33" i="1"/>
  <c r="L33" i="1"/>
  <c r="N33" i="1" s="1"/>
  <c r="P32" i="1"/>
  <c r="O32" i="1"/>
  <c r="M32" i="1"/>
  <c r="L32" i="1"/>
  <c r="N32" i="1" s="1"/>
  <c r="P31" i="1"/>
  <c r="O31" i="1"/>
  <c r="M31" i="1"/>
  <c r="L31" i="1"/>
  <c r="N31" i="1" s="1"/>
  <c r="P30" i="1"/>
  <c r="O30" i="1"/>
  <c r="M30" i="1"/>
  <c r="L30" i="1"/>
  <c r="N30" i="1" s="1"/>
  <c r="P29" i="1"/>
  <c r="O29" i="1"/>
  <c r="M29" i="1"/>
  <c r="L29" i="1"/>
  <c r="N29" i="1" s="1"/>
  <c r="P28" i="1"/>
  <c r="O28" i="1"/>
  <c r="M28" i="1"/>
  <c r="L28" i="1"/>
  <c r="N28" i="1" s="1"/>
  <c r="L27" i="1"/>
  <c r="N27" i="1" s="1"/>
  <c r="J27" i="1"/>
  <c r="P27" i="1" s="1"/>
  <c r="H27" i="1"/>
  <c r="M27" i="1" s="1"/>
  <c r="F27" i="1"/>
  <c r="D27" i="1"/>
  <c r="P26" i="1"/>
  <c r="O26" i="1"/>
  <c r="M26" i="1"/>
  <c r="L26" i="1"/>
  <c r="N26" i="1" s="1"/>
  <c r="P25" i="1"/>
  <c r="O25" i="1"/>
  <c r="M25" i="1"/>
  <c r="L25" i="1"/>
  <c r="N25" i="1" s="1"/>
  <c r="P24" i="1"/>
  <c r="O24" i="1"/>
  <c r="M24" i="1"/>
  <c r="L24" i="1"/>
  <c r="N24" i="1" s="1"/>
  <c r="P23" i="1"/>
  <c r="O23" i="1"/>
  <c r="M23" i="1"/>
  <c r="L23" i="1"/>
  <c r="N23" i="1" s="1"/>
  <c r="P22" i="1"/>
  <c r="O22" i="1"/>
  <c r="M22" i="1"/>
  <c r="L22" i="1"/>
  <c r="N22" i="1" s="1"/>
  <c r="P21" i="1"/>
  <c r="O21" i="1"/>
  <c r="M21" i="1"/>
  <c r="L21" i="1"/>
  <c r="N21" i="1" s="1"/>
  <c r="P20" i="1"/>
  <c r="O20" i="1"/>
  <c r="M20" i="1"/>
  <c r="L20" i="1"/>
  <c r="N20" i="1" s="1"/>
  <c r="P19" i="1"/>
  <c r="O19" i="1"/>
  <c r="M19" i="1"/>
  <c r="L19" i="1"/>
  <c r="N19" i="1" s="1"/>
  <c r="P18" i="1"/>
  <c r="O18" i="1"/>
  <c r="M18" i="1"/>
  <c r="L18" i="1"/>
  <c r="N18" i="1" s="1"/>
  <c r="P17" i="1"/>
  <c r="O17" i="1"/>
  <c r="M17" i="1"/>
  <c r="L17" i="1"/>
  <c r="N17" i="1" s="1"/>
  <c r="P16" i="1"/>
  <c r="O16" i="1"/>
  <c r="M16" i="1"/>
  <c r="L16" i="1"/>
  <c r="N16" i="1" s="1"/>
  <c r="P15" i="1"/>
  <c r="O15" i="1"/>
  <c r="M15" i="1"/>
  <c r="L15" i="1"/>
  <c r="N15" i="1" s="1"/>
  <c r="P14" i="1"/>
  <c r="O14" i="1"/>
  <c r="M14" i="1"/>
  <c r="L14" i="1"/>
  <c r="N14" i="1" s="1"/>
  <c r="P13" i="1"/>
  <c r="O13" i="1"/>
  <c r="M13" i="1"/>
  <c r="L13" i="1"/>
  <c r="J12" i="1"/>
  <c r="H12" i="1"/>
  <c r="F12" i="1"/>
  <c r="D12" i="1"/>
  <c r="P11" i="1"/>
  <c r="O11" i="1"/>
  <c r="M11" i="1"/>
  <c r="L11" i="1"/>
  <c r="N11" i="1" s="1"/>
  <c r="P10" i="1"/>
  <c r="O10" i="1"/>
  <c r="M10" i="1"/>
  <c r="L10" i="1"/>
  <c r="N10" i="1" s="1"/>
  <c r="P9" i="1"/>
  <c r="O9" i="1"/>
  <c r="M9" i="1"/>
  <c r="L9" i="1"/>
  <c r="P8" i="1"/>
  <c r="O8" i="1"/>
  <c r="M8" i="1"/>
  <c r="L8" i="1"/>
  <c r="N8" i="1" s="1"/>
  <c r="L7" i="1"/>
  <c r="N7" i="1" s="1"/>
  <c r="J7" i="1"/>
  <c r="P7" i="1" s="1"/>
  <c r="H7" i="1"/>
  <c r="M7" i="1" s="1"/>
  <c r="F7" i="1"/>
  <c r="D7" i="1"/>
  <c r="P106" i="1" l="1"/>
  <c r="P107" i="1"/>
  <c r="P108" i="1"/>
  <c r="M12" i="1"/>
  <c r="N51" i="1"/>
  <c r="M64" i="1"/>
  <c r="N64" i="1"/>
  <c r="M100" i="1"/>
  <c r="N100" i="1"/>
  <c r="D106" i="1"/>
  <c r="M109" i="1"/>
  <c r="P109" i="1"/>
  <c r="L110" i="1"/>
  <c r="N110" i="1" s="1"/>
  <c r="P110" i="1"/>
  <c r="P12" i="1"/>
  <c r="O12" i="1"/>
  <c r="O35" i="1"/>
  <c r="N52" i="1"/>
  <c r="P81" i="1"/>
  <c r="O81" i="1"/>
  <c r="O7" i="1"/>
  <c r="L107" i="1"/>
  <c r="N107" i="1" s="1"/>
  <c r="N9" i="1"/>
  <c r="L12" i="1"/>
  <c r="N12" i="1" s="1"/>
  <c r="N13" i="1"/>
  <c r="O27" i="1"/>
  <c r="M35" i="1"/>
  <c r="P51" i="1"/>
  <c r="O51" i="1"/>
  <c r="O64" i="1"/>
  <c r="L81" i="1"/>
  <c r="N81" i="1" s="1"/>
  <c r="N82" i="1"/>
  <c r="O100" i="1"/>
  <c r="H107" i="1"/>
  <c r="M108" i="1"/>
  <c r="O108" i="1"/>
  <c r="L109" i="1"/>
  <c r="N109" i="1" s="1"/>
  <c r="M110" i="1"/>
  <c r="O110" i="1"/>
  <c r="M107" i="1" l="1"/>
  <c r="H106" i="1"/>
  <c r="O107" i="1"/>
  <c r="M106" i="1" l="1"/>
  <c r="L106" i="1"/>
  <c r="N106" i="1" s="1"/>
  <c r="O106" i="1"/>
</calcChain>
</file>

<file path=xl/sharedStrings.xml><?xml version="1.0" encoding="utf-8"?>
<sst xmlns="http://schemas.openxmlformats.org/spreadsheetml/2006/main" count="244" uniqueCount="131">
  <si>
    <t xml:space="preserve">U N I V E R S I D A D   A U T Ó N O M A   D E   A G U A S C A L I E N T E S </t>
  </si>
  <si>
    <t>EFICIENCIA TERMINAL DE LAS GENERACIONES EGRESADAS DE LA INSTITUCION, POR NIVELES Y CARRERAS.</t>
  </si>
  <si>
    <t>DATOS A JUNIO 2016</t>
  </si>
  <si>
    <t>54 D.E.I. NOVIEMBRE 2016</t>
  </si>
  <si>
    <t xml:space="preserve">   C E N T R O S </t>
  </si>
  <si>
    <t>No. DE</t>
  </si>
  <si>
    <t>NUMERO   DE   ALUMNOS</t>
  </si>
  <si>
    <t>Í    N    D    I    C    E    S</t>
  </si>
  <si>
    <t>GENERA</t>
  </si>
  <si>
    <t>INGRESADOS</t>
  </si>
  <si>
    <t>EGRESADOS</t>
  </si>
  <si>
    <t>TITULADOS</t>
  </si>
  <si>
    <t>DESERTORES</t>
  </si>
  <si>
    <t>RETENCIÓN</t>
  </si>
  <si>
    <t>DESERCION</t>
  </si>
  <si>
    <t>T   I  T  U  L  A  C  I  O  N</t>
  </si>
  <si>
    <t xml:space="preserve">C A R R E R A S    </t>
  </si>
  <si>
    <t>CIONES</t>
  </si>
  <si>
    <t>Egre. / Ingre.</t>
  </si>
  <si>
    <t>Deser. / Ingre.</t>
  </si>
  <si>
    <t>Títu. / Egre.</t>
  </si>
  <si>
    <t>Títu. / Ingre.</t>
  </si>
  <si>
    <t>C. AGROPECUARIAS:</t>
  </si>
  <si>
    <t>-</t>
  </si>
  <si>
    <t>INGENIERO AGRÓNOMO:</t>
  </si>
  <si>
    <t>V</t>
  </si>
  <si>
    <t>INGENIERÍA AGROINDUSTRIAL</t>
  </si>
  <si>
    <t>MÉDICO VETERINARIO ZOOTECNISTA</t>
  </si>
  <si>
    <t xml:space="preserve"> -</t>
  </si>
  <si>
    <t>PROCESAMIENTO DE ALIMENTOS T.S.U.</t>
  </si>
  <si>
    <t>C. BÁSICAS:</t>
  </si>
  <si>
    <r>
      <t xml:space="preserve">ANÁLISIS QUIMICO BIOLÓGICOS   </t>
    </r>
    <r>
      <rPr>
        <sz val="6"/>
        <rFont val="Monotype Sorts"/>
        <charset val="2"/>
      </rPr>
      <t>v</t>
    </r>
  </si>
  <si>
    <t>BIOLOGÍA</t>
  </si>
  <si>
    <t>BIOTECNOLOGÍA</t>
  </si>
  <si>
    <t>CIENCIAS AMBIENTALES</t>
  </si>
  <si>
    <t>INFORMÁTICA</t>
  </si>
  <si>
    <t>ING. EN COMPUTACIÓN INTELIGENTE</t>
  </si>
  <si>
    <r>
      <t xml:space="preserve">INGENIERÍA BIOQUÍMICA   </t>
    </r>
    <r>
      <rPr>
        <sz val="6"/>
        <rFont val="Monotype Sorts"/>
        <charset val="2"/>
      </rPr>
      <t xml:space="preserve"> v</t>
    </r>
  </si>
  <si>
    <t>ING.  ELECTRÓNICA</t>
  </si>
  <si>
    <t>ING.  ELEC. Y SIST. DE COM. DIGITAL</t>
  </si>
  <si>
    <t>ING. INDUSTRIAL ESTADÍSTICO</t>
  </si>
  <si>
    <r>
      <t xml:space="preserve">ING. SISTEMAS COMPUTACIONALES   </t>
    </r>
    <r>
      <rPr>
        <sz val="6"/>
        <rFont val="Monotype Sorts"/>
        <charset val="2"/>
      </rPr>
      <t xml:space="preserve"> v</t>
    </r>
  </si>
  <si>
    <t>MATEMÁTICAS APLICADAS</t>
  </si>
  <si>
    <t xml:space="preserve">TECNOLOGÍAS DE INFORMACIÓN </t>
  </si>
  <si>
    <t>ASEGURAMIENTO DE LA CALIDAD T.S.U.</t>
  </si>
  <si>
    <t>C. DE LA SALUD:</t>
  </si>
  <si>
    <t>CULTURA FÍSICA Y DEPORTE</t>
  </si>
  <si>
    <t>ENFERMERÍA</t>
  </si>
  <si>
    <t xml:space="preserve">  . NIVELACIÓN</t>
  </si>
  <si>
    <t>MÉDICO CIRUJANO</t>
  </si>
  <si>
    <t>MÉDICO ESTOMATÓLOGO</t>
  </si>
  <si>
    <t xml:space="preserve">NUTRICIÓN </t>
  </si>
  <si>
    <t>OPTOMETRÍA</t>
  </si>
  <si>
    <t>SALUD PÚBLICA</t>
  </si>
  <si>
    <t xml:space="preserve">TERAPIA FÍSICA  </t>
  </si>
  <si>
    <t>TERAPIA FÍSICA  (Semi presencial)</t>
  </si>
  <si>
    <t>EMERGENCIAS MÉDICAS-PARAMÉDICO</t>
  </si>
  <si>
    <t>IMAGENOLOGÍA T.S.</t>
  </si>
  <si>
    <t>NUTRICIÓN T.S.</t>
  </si>
  <si>
    <t>PRÓTESIS DENTAL T.S.</t>
  </si>
  <si>
    <t>PODOLOGÍA T.S.</t>
  </si>
  <si>
    <t>TERAPIA FÍSICA T.S.</t>
  </si>
  <si>
    <t>TERAPIA RESPIRATORIA E INA. T.S.</t>
  </si>
  <si>
    <t>ENFERMERIA TEC. MED.</t>
  </si>
  <si>
    <t>POS-BÁSICO ADMÓN. SERV. DE ENF.</t>
  </si>
  <si>
    <t>POS-BÁSICO ENFER. QUIRÚRGICA *</t>
  </si>
  <si>
    <t>POS-BÁSICO ENFER. PEDIÁTRICA *</t>
  </si>
  <si>
    <t>POS-BÁSICO ENFER. EN MEDICINA CRÍTICA</t>
  </si>
  <si>
    <t>POS-BÁSICO ENFER. DE SALUD PÚBLICA *</t>
  </si>
  <si>
    <t>C. DEL DISEÑO Y LA CONSTRUCCIÓN:</t>
  </si>
  <si>
    <t>ARQUITECTURA</t>
  </si>
  <si>
    <t>DISEÑO DE INTERIORES</t>
  </si>
  <si>
    <t>DIS. DE MODA EN INDUMENTARIA Y TEXTILES</t>
  </si>
  <si>
    <t>DISEÑO TEXTIL Y DE LA CONFECCIÓN</t>
  </si>
  <si>
    <t>DISEÑO GRÁFICO</t>
  </si>
  <si>
    <r>
      <t xml:space="preserve">DISEÑO INDUSTRIAL </t>
    </r>
    <r>
      <rPr>
        <sz val="6"/>
        <rFont val="Monotype Sorts"/>
        <charset val="2"/>
      </rPr>
      <t xml:space="preserve"> v</t>
    </r>
  </si>
  <si>
    <t>INGENIERÍA CIVIL</t>
  </si>
  <si>
    <t>URBANISMO</t>
  </si>
  <si>
    <t>DISEÑO GRÁFICO T.S.</t>
  </si>
  <si>
    <t>DIS. TEXTIL Y DE LA CONFECC. T.S.</t>
  </si>
  <si>
    <t>C. ECONÓMICO ADMINISTRATIVO:</t>
  </si>
  <si>
    <t>ADMINISTRACIÓN DE EMPRESAS</t>
  </si>
  <si>
    <t>ADMINISTRACIÓN FINANCIERA</t>
  </si>
  <si>
    <t>ADMINISTRACIÓN DE LA PRODUCCIÓN</t>
  </si>
  <si>
    <r>
      <t xml:space="preserve">ADMINISTRACIÓN TURISTICA </t>
    </r>
    <r>
      <rPr>
        <sz val="7"/>
        <rFont val="Monotype Sorts"/>
        <charset val="2"/>
      </rPr>
      <t xml:space="preserve"> </t>
    </r>
    <r>
      <rPr>
        <sz val="6"/>
        <rFont val="Monotype Sorts"/>
        <charset val="2"/>
      </rPr>
      <t>v</t>
    </r>
  </si>
  <si>
    <t>COMERCIO INTERNACIONAL</t>
  </si>
  <si>
    <t>CONTADOR PÚBLICO</t>
  </si>
  <si>
    <t xml:space="preserve"> </t>
  </si>
  <si>
    <t>ECONOMÍA</t>
  </si>
  <si>
    <t>GESTIÓN TURÍSTICA</t>
  </si>
  <si>
    <r>
      <t xml:space="preserve">MERCADOTECNIA    </t>
    </r>
    <r>
      <rPr>
        <sz val="6"/>
        <rFont val="Monotype Sorts"/>
        <charset val="2"/>
      </rPr>
      <t xml:space="preserve"> v</t>
    </r>
  </si>
  <si>
    <r>
      <t xml:space="preserve">RELACIONES INDUSTRIALES  </t>
    </r>
    <r>
      <rPr>
        <sz val="6"/>
        <rFont val="Monotype Sorts"/>
        <charset val="2"/>
      </rPr>
      <t>v</t>
    </r>
  </si>
  <si>
    <t>TURISMO</t>
  </si>
  <si>
    <t>ADMON. DE MIC. Y PEQ. EMPRESA T.S.</t>
  </si>
  <si>
    <t>TURISMO T.S.</t>
  </si>
  <si>
    <t>DESERCIÓN</t>
  </si>
  <si>
    <t>T   I  T  U  L  A  C  I  Ó  N</t>
  </si>
  <si>
    <t>C. SOCIALES Y HUMANIDADES:</t>
  </si>
  <si>
    <t>ASESORÍA PSICOPEDAGÓGICA</t>
  </si>
  <si>
    <t>CIEN. POLÍTICAS Y ADMÓN. PÚBLICA</t>
  </si>
  <si>
    <t>COMUNICACIÓN E INFORMACIÓN</t>
  </si>
  <si>
    <t>COMUNICACIÓN ORGANIZACIONAL</t>
  </si>
  <si>
    <t xml:space="preserve">COMUNICACIÓN MEDIOS MASIVOS </t>
  </si>
  <si>
    <r>
      <t xml:space="preserve">DERECHO   </t>
    </r>
    <r>
      <rPr>
        <sz val="6"/>
        <rFont val="Monotype Sorts"/>
        <charset val="2"/>
      </rPr>
      <t xml:space="preserve"> v</t>
    </r>
  </si>
  <si>
    <t>DOCENCIA DEL FRANCES COMO LEN. ESP.</t>
  </si>
  <si>
    <t>DOCENCIA DEL IDIOMA INGLES</t>
  </si>
  <si>
    <t>ENSEÑANZA DEL INGLES</t>
  </si>
  <si>
    <t>FILOSOFÍA</t>
  </si>
  <si>
    <t>HISTORIA</t>
  </si>
  <si>
    <t>PSICOLOGÍA</t>
  </si>
  <si>
    <t>SOCIOLOGÍA</t>
  </si>
  <si>
    <t>TRABAJO SOCIAL</t>
  </si>
  <si>
    <t>EDUCACIÓN</t>
  </si>
  <si>
    <t>ADMINISTRADOR EDUCATIVO</t>
  </si>
  <si>
    <t>INVESTIGADOR EDUCATIVO</t>
  </si>
  <si>
    <t>TRABAJO SOCIAL TEC. MED.</t>
  </si>
  <si>
    <t>C. DE LAS ARTES Y LA CULTURA</t>
  </si>
  <si>
    <t>ARTES ESCÉNICAS</t>
  </si>
  <si>
    <t>C. DEL ARTE Y GESTIÓN CULTURAL</t>
  </si>
  <si>
    <t>LETRAS HISPÁNICAS</t>
  </si>
  <si>
    <t>MÚSICA</t>
  </si>
  <si>
    <t>G</t>
  </si>
  <si>
    <t>NIVEL SUPERIOR TOTAL</t>
  </si>
  <si>
    <t>LICENCIATURA  SUB-TOTAL</t>
  </si>
  <si>
    <t>TÉCNICO SUPERIOR SUB-TOTAL</t>
  </si>
  <si>
    <t>TÉCNICO MEDIO TOTAL</t>
  </si>
  <si>
    <t>POS-BÁSICO TOTAL</t>
  </si>
  <si>
    <r>
      <t xml:space="preserve">NOTA: </t>
    </r>
    <r>
      <rPr>
        <sz val="5.5"/>
        <rFont val="Small Fonts"/>
        <family val="2"/>
      </rPr>
      <t>Ultimo verificacion y ajuste de egresados y titulados en mayo del 2006, (Dic 2005).</t>
    </r>
  </si>
  <si>
    <r>
      <t>v</t>
    </r>
    <r>
      <rPr>
        <sz val="5.5"/>
        <rFont val="Small Fonts"/>
        <family val="2"/>
      </rPr>
      <t xml:space="preserve"> -</t>
    </r>
    <r>
      <rPr>
        <sz val="4"/>
        <rFont val="Small Fonts"/>
        <family val="2"/>
      </rPr>
      <t xml:space="preserve"> Ajuste en los Egresados y Titulados ( Enero 2000 ).</t>
    </r>
  </si>
  <si>
    <t>TRONCO COMUN - ( En el caso de Lic. en Educación hasta la quinta generación fue tronco común ).</t>
  </si>
  <si>
    <t>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</si>
</sst>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8">
    <font>
      <sz val="10"/>
      <name val="MS Sans Serif"/>
    </font>
    <font>
      <b/>
      <sz val="9"/>
      <name val="Lucida Casual"/>
      <family val="4"/>
    </font>
    <font>
      <sz val="10"/>
      <name val="MS Sans Serif"/>
      <family val="2"/>
    </font>
    <font>
      <sz val="8"/>
      <name val="Lucida Casual"/>
      <family val="4"/>
    </font>
    <font>
      <sz val="7"/>
      <name val="Lucida Casual"/>
      <family val="4"/>
    </font>
    <font>
      <sz val="7"/>
      <name val="Small Fonts"/>
      <family val="2"/>
    </font>
    <font>
      <b/>
      <sz val="6"/>
      <name val="Small Fonts"/>
      <family val="2"/>
    </font>
    <font>
      <b/>
      <sz val="5.5"/>
      <name val="Small Fonts"/>
      <family val="2"/>
    </font>
    <font>
      <b/>
      <sz val="6"/>
      <color rgb="FFFF0000"/>
      <name val="Small Fonts"/>
      <family val="2"/>
    </font>
    <font>
      <sz val="5.5"/>
      <name val="Small Fonts"/>
      <family val="2"/>
    </font>
    <font>
      <sz val="6"/>
      <name val="Monotype Sorts"/>
      <charset val="2"/>
    </font>
    <font>
      <b/>
      <sz val="7"/>
      <name val="Lucida Casual"/>
      <family val="4"/>
    </font>
    <font>
      <sz val="7"/>
      <name val="Monotype Sorts"/>
      <charset val="2"/>
    </font>
    <font>
      <sz val="6"/>
      <name val="Small Fonts"/>
      <family val="2"/>
    </font>
    <font>
      <b/>
      <sz val="6"/>
      <name val="Monotype Sorts"/>
      <charset val="2"/>
    </font>
    <font>
      <b/>
      <sz val="7"/>
      <name val="Lucida Casual"/>
    </font>
    <font>
      <sz val="5.5"/>
      <name val="Monotype Sorts"/>
      <charset val="2"/>
    </font>
    <font>
      <sz val="4"/>
      <name val="Small Font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4" fillId="2" borderId="6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4" borderId="4" xfId="0" applyFont="1" applyFill="1" applyBorder="1" applyAlignment="1"/>
    <xf numFmtId="0" fontId="6" fillId="4" borderId="0" xfId="0" applyFont="1" applyFill="1" applyBorder="1" applyAlignment="1"/>
    <xf numFmtId="0" fontId="6" fillId="4" borderId="5" xfId="0" applyFont="1" applyFill="1" applyBorder="1" applyAlignment="1"/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Continuous" vertical="center"/>
    </xf>
    <xf numFmtId="0" fontId="6" fillId="4" borderId="5" xfId="0" applyFont="1" applyFill="1" applyBorder="1" applyAlignment="1">
      <alignment horizontal="centerContinuous"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5" xfId="0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Continuous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Continuous" vertical="center"/>
    </xf>
    <xf numFmtId="0" fontId="6" fillId="4" borderId="8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vertical="top"/>
    </xf>
    <xf numFmtId="0" fontId="6" fillId="4" borderId="7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9" fillId="4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 vertical="center"/>
    </xf>
    <xf numFmtId="164" fontId="11" fillId="4" borderId="10" xfId="1" applyNumberFormat="1" applyFont="1" applyFill="1" applyBorder="1" applyAlignment="1">
      <alignment horizontal="center" vertical="center"/>
    </xf>
    <xf numFmtId="164" fontId="11" fillId="4" borderId="11" xfId="1" applyNumberFormat="1" applyFont="1" applyFill="1" applyBorder="1" applyAlignment="1">
      <alignment horizontal="center" vertical="center"/>
    </xf>
    <xf numFmtId="164" fontId="11" fillId="3" borderId="10" xfId="1" applyNumberFormat="1" applyFont="1" applyFill="1" applyBorder="1" applyAlignment="1">
      <alignment horizontal="center" vertical="center"/>
    </xf>
    <xf numFmtId="164" fontId="11" fillId="2" borderId="10" xfId="1" applyNumberFormat="1" applyFont="1" applyFill="1" applyBorder="1" applyAlignment="1">
      <alignment horizontal="center" vertical="center"/>
    </xf>
    <xf numFmtId="10" fontId="11" fillId="4" borderId="11" xfId="0" applyNumberFormat="1" applyFont="1" applyFill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0" fontId="4" fillId="4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64" fontId="13" fillId="0" borderId="0" xfId="0" applyNumberFormat="1" applyFont="1"/>
    <xf numFmtId="0" fontId="4" fillId="2" borderId="12" xfId="0" applyFont="1" applyFill="1" applyBorder="1" applyAlignment="1">
      <alignment vertical="center"/>
    </xf>
    <xf numFmtId="0" fontId="4" fillId="2" borderId="13" xfId="0" quotePrefix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164" fontId="4" fillId="3" borderId="15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10" fontId="4" fillId="4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0" fontId="4" fillId="4" borderId="16" xfId="0" applyNumberFormat="1" applyFont="1" applyFill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14" fillId="2" borderId="9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164" fontId="11" fillId="3" borderId="11" xfId="1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4" fillId="3" borderId="17" xfId="1" applyNumberFormat="1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>
      <alignment horizontal="center" vertical="center"/>
    </xf>
    <xf numFmtId="10" fontId="4" fillId="4" borderId="19" xfId="0" applyNumberFormat="1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4" borderId="22" xfId="1" applyNumberFormat="1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64" fontId="4" fillId="2" borderId="22" xfId="1" applyNumberFormat="1" applyFont="1" applyFill="1" applyBorder="1" applyAlignment="1">
      <alignment horizontal="center" vertical="center"/>
    </xf>
    <xf numFmtId="10" fontId="4" fillId="4" borderId="23" xfId="0" applyNumberFormat="1" applyFont="1" applyFill="1" applyBorder="1" applyAlignment="1">
      <alignment horizontal="center" vertical="center"/>
    </xf>
    <xf numFmtId="10" fontId="4" fillId="0" borderId="23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25" xfId="0" quotePrefix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164" fontId="4" fillId="4" borderId="26" xfId="1" applyNumberFormat="1" applyFont="1" applyFill="1" applyBorder="1" applyAlignment="1">
      <alignment horizontal="center" vertical="center"/>
    </xf>
    <xf numFmtId="164" fontId="4" fillId="3" borderId="24" xfId="1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4" fontId="4" fillId="2" borderId="24" xfId="1" applyNumberFormat="1" applyFont="1" applyFill="1" applyBorder="1" applyAlignment="1">
      <alignment horizontal="center" vertical="center"/>
    </xf>
    <xf numFmtId="10" fontId="4" fillId="4" borderId="26" xfId="0" applyNumberFormat="1" applyFont="1" applyFill="1" applyBorder="1" applyAlignment="1">
      <alignment horizontal="center" vertical="center"/>
    </xf>
    <xf numFmtId="10" fontId="4" fillId="0" borderId="26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0" xfId="0" quotePrefix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0" fontId="4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2" borderId="22" xfId="0" quotePrefix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2" borderId="21" xfId="1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4" borderId="7" xfId="1" applyNumberFormat="1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10" fontId="4" fillId="4" borderId="8" xfId="0" applyNumberFormat="1" applyFont="1" applyFill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0" fontId="6" fillId="4" borderId="1" xfId="0" applyFont="1" applyFill="1" applyBorder="1" applyAlignment="1"/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horizontal="centerContinuous"/>
    </xf>
    <xf numFmtId="10" fontId="11" fillId="4" borderId="27" xfId="0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8" xfId="0" quotePrefix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64" fontId="4" fillId="4" borderId="18" xfId="1" applyNumberFormat="1" applyFont="1" applyFill="1" applyBorder="1" applyAlignment="1">
      <alignment horizontal="center" vertical="center"/>
    </xf>
    <xf numFmtId="10" fontId="4" fillId="4" borderId="20" xfId="0" applyNumberFormat="1" applyFont="1" applyFill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/>
    </xf>
    <xf numFmtId="164" fontId="4" fillId="3" borderId="7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10" fontId="4" fillId="4" borderId="10" xfId="0" applyNumberFormat="1" applyFont="1" applyFill="1" applyBorder="1" applyAlignment="1">
      <alignment horizontal="center" vertical="center"/>
    </xf>
    <xf numFmtId="10" fontId="4" fillId="4" borderId="1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4" borderId="9" xfId="0" applyNumberFormat="1" applyFont="1" applyFill="1" applyBorder="1" applyAlignment="1">
      <alignment horizontal="right" vertical="center"/>
    </xf>
    <xf numFmtId="3" fontId="11" fillId="4" borderId="10" xfId="0" applyNumberFormat="1" applyFont="1" applyFill="1" applyBorder="1" applyAlignment="1">
      <alignment horizontal="right" vertical="center"/>
    </xf>
    <xf numFmtId="164" fontId="15" fillId="0" borderId="11" xfId="1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0" fontId="11" fillId="2" borderId="10" xfId="0" applyFont="1" applyFill="1" applyBorder="1" applyAlignment="1">
      <alignment horizontal="centerContinuous" vertical="center"/>
    </xf>
    <xf numFmtId="3" fontId="11" fillId="0" borderId="9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9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9" fillId="2" borderId="7" xfId="0" quotePrefix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5" fillId="2" borderId="7" xfId="0" applyFont="1" applyFill="1" applyBorder="1"/>
    <xf numFmtId="0" fontId="17" fillId="2" borderId="8" xfId="0" applyFont="1" applyFill="1" applyBorder="1" applyAlignment="1">
      <alignment horizontal="right"/>
    </xf>
    <xf numFmtId="3" fontId="2" fillId="0" borderId="0" xfId="0" applyNumberFormat="1" applyFont="1"/>
    <xf numFmtId="0" fontId="2" fillId="0" borderId="22" xfId="0" applyFont="1" applyBorder="1"/>
    <xf numFmtId="0" fontId="6" fillId="4" borderId="6" xfId="0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right" vertical="top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6" fillId="2" borderId="2" xfId="0" quotePrefix="1" applyFont="1" applyFill="1" applyBorder="1" applyAlignment="1">
      <alignment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showGridLines="0" tabSelected="1" zoomScaleNormal="100" zoomScaleSheetLayoutView="120" workbookViewId="0">
      <selection activeCell="A8" sqref="A8"/>
    </sheetView>
  </sheetViews>
  <sheetFormatPr baseColWidth="10" defaultRowHeight="12.75"/>
  <cols>
    <col min="1" max="1" width="2.7109375" style="1" customWidth="1"/>
    <col min="2" max="2" width="2" style="1" customWidth="1"/>
    <col min="3" max="3" width="29.28515625" style="1" customWidth="1"/>
    <col min="4" max="4" width="6.140625" style="1" customWidth="1"/>
    <col min="5" max="5" width="1.28515625" style="1" customWidth="1"/>
    <col min="6" max="6" width="8.7109375" style="1" customWidth="1"/>
    <col min="7" max="7" width="1.28515625" style="1" customWidth="1"/>
    <col min="8" max="8" width="8.7109375" style="1" customWidth="1"/>
    <col min="9" max="9" width="1.85546875" style="1" customWidth="1"/>
    <col min="10" max="10" width="8.7109375" style="1" customWidth="1"/>
    <col min="11" max="11" width="1.5703125" style="1" customWidth="1"/>
    <col min="12" max="12" width="8.7109375" style="1" customWidth="1"/>
    <col min="13" max="16" width="7.7109375" style="1" customWidth="1"/>
    <col min="17" max="17" width="5.42578125" style="1" customWidth="1"/>
    <col min="18" max="16384" width="11.42578125" style="1"/>
  </cols>
  <sheetData>
    <row r="1" spans="1:17" ht="15" customHeight="1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7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</row>
    <row r="3" spans="1:17">
      <c r="A3" s="2"/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232" t="s">
        <v>3</v>
      </c>
      <c r="O3" s="232"/>
      <c r="P3" s="233"/>
    </row>
    <row r="4" spans="1:17" ht="9" customHeight="1">
      <c r="A4" s="6" t="s">
        <v>4</v>
      </c>
      <c r="B4" s="7"/>
      <c r="C4" s="8"/>
      <c r="D4" s="9" t="s">
        <v>5</v>
      </c>
      <c r="E4" s="10"/>
      <c r="F4" s="11" t="s">
        <v>6</v>
      </c>
      <c r="G4" s="11"/>
      <c r="H4" s="11"/>
      <c r="I4" s="11"/>
      <c r="J4" s="11"/>
      <c r="K4" s="11"/>
      <c r="L4" s="12"/>
      <c r="M4" s="11" t="s">
        <v>7</v>
      </c>
      <c r="N4" s="11"/>
      <c r="O4" s="13"/>
      <c r="P4" s="14"/>
    </row>
    <row r="5" spans="1:17" ht="9" customHeight="1">
      <c r="A5" s="221"/>
      <c r="B5" s="222"/>
      <c r="C5" s="223"/>
      <c r="D5" s="9" t="s">
        <v>8</v>
      </c>
      <c r="E5" s="224" t="s">
        <v>9</v>
      </c>
      <c r="F5" s="225"/>
      <c r="G5" s="224" t="s">
        <v>10</v>
      </c>
      <c r="H5" s="225"/>
      <c r="I5" s="224" t="s">
        <v>11</v>
      </c>
      <c r="J5" s="225"/>
      <c r="K5" s="15" t="s">
        <v>12</v>
      </c>
      <c r="L5" s="15"/>
      <c r="M5" s="16" t="s">
        <v>13</v>
      </c>
      <c r="N5" s="16" t="s">
        <v>14</v>
      </c>
      <c r="O5" s="17" t="s">
        <v>15</v>
      </c>
      <c r="P5" s="15"/>
    </row>
    <row r="6" spans="1:17" ht="9" customHeight="1">
      <c r="A6" s="211" t="s">
        <v>16</v>
      </c>
      <c r="B6" s="212"/>
      <c r="C6" s="213"/>
      <c r="D6" s="18" t="s">
        <v>17</v>
      </c>
      <c r="E6" s="19"/>
      <c r="F6" s="20"/>
      <c r="G6" s="21"/>
      <c r="H6" s="20"/>
      <c r="I6" s="21"/>
      <c r="J6" s="22"/>
      <c r="K6" s="23"/>
      <c r="L6" s="20"/>
      <c r="M6" s="24" t="s">
        <v>18</v>
      </c>
      <c r="N6" s="24" t="s">
        <v>19</v>
      </c>
      <c r="O6" s="24" t="s">
        <v>20</v>
      </c>
      <c r="P6" s="24" t="s">
        <v>21</v>
      </c>
    </row>
    <row r="7" spans="1:17">
      <c r="A7" s="25"/>
      <c r="B7" s="26"/>
      <c r="C7" s="27" t="s">
        <v>22</v>
      </c>
      <c r="D7" s="28">
        <f>SUM(D8:D11)</f>
        <v>133</v>
      </c>
      <c r="E7" s="29"/>
      <c r="F7" s="30">
        <f>SUM(F8:F11)</f>
        <v>5709</v>
      </c>
      <c r="G7" s="31"/>
      <c r="H7" s="32">
        <f>SUM(H8:H11)</f>
        <v>2443</v>
      </c>
      <c r="I7" s="33"/>
      <c r="J7" s="30">
        <f>SUM(J8:J11)</f>
        <v>2178</v>
      </c>
      <c r="K7" s="34"/>
      <c r="L7" s="30">
        <f>SUM(L8:L11)</f>
        <v>3266</v>
      </c>
      <c r="M7" s="35">
        <f t="shared" ref="M7:M77" si="0">H7/F7</f>
        <v>0.4279208267647574</v>
      </c>
      <c r="N7" s="36">
        <f t="shared" ref="N7:N77" si="1">L7/F7</f>
        <v>0.5720791732352426</v>
      </c>
      <c r="O7" s="35">
        <f t="shared" ref="O7:O77" si="2">J7/H7</f>
        <v>0.89152681129758493</v>
      </c>
      <c r="P7" s="36">
        <f t="shared" ref="P7:P77" si="3">J7/F7</f>
        <v>0.38150289017341038</v>
      </c>
    </row>
    <row r="8" spans="1:17" ht="11.25" customHeight="1">
      <c r="A8" s="37">
        <v>1</v>
      </c>
      <c r="B8" s="38" t="s">
        <v>23</v>
      </c>
      <c r="C8" s="39" t="s">
        <v>24</v>
      </c>
      <c r="D8" s="40">
        <v>40</v>
      </c>
      <c r="E8" s="41" t="s">
        <v>25</v>
      </c>
      <c r="F8" s="42">
        <v>1727</v>
      </c>
      <c r="G8" s="43"/>
      <c r="H8" s="44">
        <v>754</v>
      </c>
      <c r="I8" s="45"/>
      <c r="J8" s="46">
        <v>550</v>
      </c>
      <c r="K8" s="41" t="s">
        <v>25</v>
      </c>
      <c r="L8" s="42">
        <f>F8-H8</f>
        <v>973</v>
      </c>
      <c r="M8" s="47">
        <f t="shared" si="0"/>
        <v>0.43659525188187609</v>
      </c>
      <c r="N8" s="48">
        <f t="shared" si="1"/>
        <v>0.56340474811812391</v>
      </c>
      <c r="O8" s="47">
        <f t="shared" si="2"/>
        <v>0.72944297082228116</v>
      </c>
      <c r="P8" s="48">
        <f t="shared" si="3"/>
        <v>0.31847133757961782</v>
      </c>
    </row>
    <row r="9" spans="1:17" ht="12" customHeight="1">
      <c r="A9" s="49">
        <v>2</v>
      </c>
      <c r="B9" s="50" t="s">
        <v>23</v>
      </c>
      <c r="C9" s="51" t="s">
        <v>26</v>
      </c>
      <c r="D9" s="52">
        <v>25</v>
      </c>
      <c r="E9" s="53"/>
      <c r="F9" s="54">
        <v>967</v>
      </c>
      <c r="G9" s="55"/>
      <c r="H9" s="56">
        <v>300</v>
      </c>
      <c r="I9" s="57"/>
      <c r="J9" s="58">
        <v>294</v>
      </c>
      <c r="K9" s="59"/>
      <c r="L9" s="54">
        <f>F9-H9</f>
        <v>667</v>
      </c>
      <c r="M9" s="60">
        <f t="shared" si="0"/>
        <v>0.31023784901758017</v>
      </c>
      <c r="N9" s="61">
        <f t="shared" si="1"/>
        <v>0.68976215098241989</v>
      </c>
      <c r="O9" s="60">
        <f t="shared" si="2"/>
        <v>0.98</v>
      </c>
      <c r="P9" s="61">
        <f t="shared" si="3"/>
        <v>0.30403309203722856</v>
      </c>
      <c r="Q9" s="62"/>
    </row>
    <row r="10" spans="1:17" ht="12" customHeight="1">
      <c r="A10" s="63">
        <v>3</v>
      </c>
      <c r="B10" s="64" t="s">
        <v>23</v>
      </c>
      <c r="C10" s="65" t="s">
        <v>27</v>
      </c>
      <c r="D10" s="66">
        <v>67</v>
      </c>
      <c r="E10" s="67"/>
      <c r="F10" s="68">
        <v>2999</v>
      </c>
      <c r="G10" s="69"/>
      <c r="H10" s="70">
        <v>1380</v>
      </c>
      <c r="I10" s="71"/>
      <c r="J10" s="72">
        <v>1325</v>
      </c>
      <c r="K10" s="73"/>
      <c r="L10" s="68">
        <f>F10-H10</f>
        <v>1619</v>
      </c>
      <c r="M10" s="74">
        <f t="shared" si="0"/>
        <v>0.46015338446148718</v>
      </c>
      <c r="N10" s="75">
        <f t="shared" si="1"/>
        <v>0.53984661553851288</v>
      </c>
      <c r="O10" s="74">
        <f t="shared" si="2"/>
        <v>0.96014492753623193</v>
      </c>
      <c r="P10" s="75">
        <f t="shared" si="3"/>
        <v>0.44181393797932644</v>
      </c>
    </row>
    <row r="11" spans="1:17" ht="12" customHeight="1">
      <c r="A11" s="49">
        <v>1</v>
      </c>
      <c r="B11" s="76" t="s">
        <v>28</v>
      </c>
      <c r="C11" s="51" t="s">
        <v>29</v>
      </c>
      <c r="D11" s="77">
        <v>1</v>
      </c>
      <c r="E11" s="53"/>
      <c r="F11" s="54">
        <v>16</v>
      </c>
      <c r="G11" s="78"/>
      <c r="H11" s="56">
        <v>9</v>
      </c>
      <c r="I11" s="79"/>
      <c r="J11" s="58">
        <v>9</v>
      </c>
      <c r="K11" s="80"/>
      <c r="L11" s="54">
        <f>F11-H11</f>
        <v>7</v>
      </c>
      <c r="M11" s="81">
        <f t="shared" si="0"/>
        <v>0.5625</v>
      </c>
      <c r="N11" s="82">
        <f t="shared" si="1"/>
        <v>0.4375</v>
      </c>
      <c r="O11" s="81">
        <f t="shared" si="2"/>
        <v>1</v>
      </c>
      <c r="P11" s="82">
        <f t="shared" si="3"/>
        <v>0.5625</v>
      </c>
    </row>
    <row r="12" spans="1:17" ht="12" customHeight="1">
      <c r="A12" s="83"/>
      <c r="B12" s="26"/>
      <c r="C12" s="84" t="s">
        <v>30</v>
      </c>
      <c r="D12" s="28">
        <f>SUM(D13:D26)</f>
        <v>228</v>
      </c>
      <c r="E12" s="29"/>
      <c r="F12" s="30">
        <f>SUM(F13:F26)</f>
        <v>13550</v>
      </c>
      <c r="G12" s="31"/>
      <c r="H12" s="32">
        <f>SUM(H13:H26)</f>
        <v>5367</v>
      </c>
      <c r="I12" s="33"/>
      <c r="J12" s="85">
        <f>SUM(J13:J26)</f>
        <v>5207</v>
      </c>
      <c r="K12" s="34"/>
      <c r="L12" s="30">
        <f>SUM(L13:L26)</f>
        <v>8183</v>
      </c>
      <c r="M12" s="35">
        <f t="shared" si="0"/>
        <v>0.39608856088560884</v>
      </c>
      <c r="N12" s="36">
        <f t="shared" si="1"/>
        <v>0.60391143911439116</v>
      </c>
      <c r="O12" s="35">
        <f t="shared" si="2"/>
        <v>0.97018818706912613</v>
      </c>
      <c r="P12" s="36">
        <f t="shared" si="3"/>
        <v>0.38428044280442802</v>
      </c>
    </row>
    <row r="13" spans="1:17" ht="12" customHeight="1">
      <c r="A13" s="49">
        <v>1</v>
      </c>
      <c r="B13" s="50" t="s">
        <v>23</v>
      </c>
      <c r="C13" s="51" t="s">
        <v>31</v>
      </c>
      <c r="D13" s="52">
        <v>27</v>
      </c>
      <c r="E13" s="53"/>
      <c r="F13" s="54">
        <v>1431</v>
      </c>
      <c r="G13" s="55"/>
      <c r="H13" s="56">
        <v>688</v>
      </c>
      <c r="I13" s="57"/>
      <c r="J13" s="58">
        <v>678</v>
      </c>
      <c r="K13" s="59"/>
      <c r="L13" s="54">
        <f t="shared" ref="L13:L50" si="4">F13-H13</f>
        <v>743</v>
      </c>
      <c r="M13" s="60">
        <f t="shared" si="0"/>
        <v>0.48078266946191472</v>
      </c>
      <c r="N13" s="61">
        <f t="shared" si="1"/>
        <v>0.51921733053808528</v>
      </c>
      <c r="O13" s="60">
        <f t="shared" si="2"/>
        <v>0.98546511627906974</v>
      </c>
      <c r="P13" s="61">
        <f t="shared" si="3"/>
        <v>0.47379454926624737</v>
      </c>
    </row>
    <row r="14" spans="1:17" ht="12" customHeight="1">
      <c r="A14" s="49">
        <v>2</v>
      </c>
      <c r="B14" s="50" t="s">
        <v>23</v>
      </c>
      <c r="C14" s="51" t="s">
        <v>32</v>
      </c>
      <c r="D14" s="52">
        <v>38</v>
      </c>
      <c r="E14" s="53"/>
      <c r="F14" s="54">
        <v>1515</v>
      </c>
      <c r="G14" s="55"/>
      <c r="H14" s="56">
        <v>532</v>
      </c>
      <c r="I14" s="57"/>
      <c r="J14" s="58">
        <v>513</v>
      </c>
      <c r="K14" s="59"/>
      <c r="L14" s="54">
        <f t="shared" si="4"/>
        <v>983</v>
      </c>
      <c r="M14" s="60">
        <f t="shared" si="0"/>
        <v>0.35115511551155115</v>
      </c>
      <c r="N14" s="61">
        <f t="shared" si="1"/>
        <v>0.64884488448844879</v>
      </c>
      <c r="O14" s="60">
        <f t="shared" si="2"/>
        <v>0.9642857142857143</v>
      </c>
      <c r="P14" s="61">
        <f t="shared" si="3"/>
        <v>0.33861386138613864</v>
      </c>
    </row>
    <row r="15" spans="1:17" ht="12" customHeight="1">
      <c r="A15" s="49">
        <v>3</v>
      </c>
      <c r="B15" s="50" t="s">
        <v>23</v>
      </c>
      <c r="C15" s="51" t="s">
        <v>33</v>
      </c>
      <c r="D15" s="52">
        <v>2</v>
      </c>
      <c r="E15" s="53"/>
      <c r="F15" s="54">
        <v>103</v>
      </c>
      <c r="G15" s="55"/>
      <c r="H15" s="56">
        <v>54</v>
      </c>
      <c r="I15" s="57"/>
      <c r="J15" s="58">
        <v>54</v>
      </c>
      <c r="K15" s="59"/>
      <c r="L15" s="58">
        <f t="shared" si="4"/>
        <v>49</v>
      </c>
      <c r="M15" s="60">
        <f>H15/F15</f>
        <v>0.52427184466019416</v>
      </c>
      <c r="N15" s="61">
        <f>L15/F15</f>
        <v>0.47572815533980584</v>
      </c>
      <c r="O15" s="60">
        <f>J15/H15</f>
        <v>1</v>
      </c>
      <c r="P15" s="61">
        <f>J15/F15</f>
        <v>0.52427184466019416</v>
      </c>
    </row>
    <row r="16" spans="1:17" ht="12" customHeight="1">
      <c r="A16" s="49">
        <v>4</v>
      </c>
      <c r="B16" s="76" t="s">
        <v>23</v>
      </c>
      <c r="C16" s="51" t="s">
        <v>34</v>
      </c>
      <c r="D16" s="52">
        <v>7</v>
      </c>
      <c r="E16" s="53"/>
      <c r="F16" s="54">
        <v>352</v>
      </c>
      <c r="G16" s="55"/>
      <c r="H16" s="56">
        <v>150</v>
      </c>
      <c r="I16" s="57"/>
      <c r="J16" s="58">
        <v>132</v>
      </c>
      <c r="K16" s="59"/>
      <c r="L16" s="54">
        <f t="shared" si="4"/>
        <v>202</v>
      </c>
      <c r="M16" s="60">
        <f t="shared" si="0"/>
        <v>0.42613636363636365</v>
      </c>
      <c r="N16" s="61">
        <f t="shared" si="1"/>
        <v>0.57386363636363635</v>
      </c>
      <c r="O16" s="60">
        <f t="shared" si="2"/>
        <v>0.88</v>
      </c>
      <c r="P16" s="61">
        <f t="shared" si="3"/>
        <v>0.375</v>
      </c>
    </row>
    <row r="17" spans="1:16" ht="12" customHeight="1">
      <c r="A17" s="49">
        <v>5</v>
      </c>
      <c r="B17" s="50" t="s">
        <v>23</v>
      </c>
      <c r="C17" s="51" t="s">
        <v>35</v>
      </c>
      <c r="D17" s="52">
        <v>22</v>
      </c>
      <c r="E17" s="53"/>
      <c r="F17" s="54">
        <v>1862</v>
      </c>
      <c r="G17" s="55"/>
      <c r="H17" s="56">
        <v>734</v>
      </c>
      <c r="I17" s="57"/>
      <c r="J17" s="58">
        <v>734</v>
      </c>
      <c r="K17" s="59"/>
      <c r="L17" s="58">
        <f t="shared" si="4"/>
        <v>1128</v>
      </c>
      <c r="M17" s="60">
        <f t="shared" si="0"/>
        <v>0.39419978517722881</v>
      </c>
      <c r="N17" s="61">
        <f t="shared" si="1"/>
        <v>0.60580021482277124</v>
      </c>
      <c r="O17" s="60">
        <f t="shared" si="2"/>
        <v>1</v>
      </c>
      <c r="P17" s="61">
        <f t="shared" si="3"/>
        <v>0.39419978517722881</v>
      </c>
    </row>
    <row r="18" spans="1:16" ht="12" customHeight="1">
      <c r="A18" s="49">
        <v>6</v>
      </c>
      <c r="B18" s="50"/>
      <c r="C18" s="51" t="s">
        <v>36</v>
      </c>
      <c r="D18" s="52">
        <v>3</v>
      </c>
      <c r="E18" s="53"/>
      <c r="F18" s="54">
        <v>166</v>
      </c>
      <c r="G18" s="55"/>
      <c r="H18" s="56">
        <v>62</v>
      </c>
      <c r="I18" s="57"/>
      <c r="J18" s="58">
        <v>59</v>
      </c>
      <c r="K18" s="59"/>
      <c r="L18" s="54">
        <f t="shared" si="4"/>
        <v>104</v>
      </c>
      <c r="M18" s="60">
        <f t="shared" si="0"/>
        <v>0.37349397590361444</v>
      </c>
      <c r="N18" s="61">
        <f t="shared" si="1"/>
        <v>0.62650602409638556</v>
      </c>
      <c r="O18" s="60">
        <f t="shared" si="2"/>
        <v>0.95161290322580649</v>
      </c>
      <c r="P18" s="61">
        <f t="shared" si="3"/>
        <v>0.35542168674698793</v>
      </c>
    </row>
    <row r="19" spans="1:16" ht="12" customHeight="1">
      <c r="A19" s="49">
        <v>7</v>
      </c>
      <c r="B19" s="50" t="s">
        <v>23</v>
      </c>
      <c r="C19" s="51" t="s">
        <v>37</v>
      </c>
      <c r="D19" s="52">
        <v>32</v>
      </c>
      <c r="E19" s="53"/>
      <c r="F19" s="54">
        <v>1688</v>
      </c>
      <c r="G19" s="55"/>
      <c r="H19" s="56">
        <v>720</v>
      </c>
      <c r="I19" s="57"/>
      <c r="J19" s="58">
        <v>696</v>
      </c>
      <c r="K19" s="59"/>
      <c r="L19" s="54">
        <f t="shared" si="4"/>
        <v>968</v>
      </c>
      <c r="M19" s="60">
        <f t="shared" si="0"/>
        <v>0.42654028436018959</v>
      </c>
      <c r="N19" s="61">
        <f t="shared" si="1"/>
        <v>0.57345971563981046</v>
      </c>
      <c r="O19" s="60">
        <f t="shared" si="2"/>
        <v>0.96666666666666667</v>
      </c>
      <c r="P19" s="61">
        <f t="shared" si="3"/>
        <v>0.41232227488151657</v>
      </c>
    </row>
    <row r="20" spans="1:16" ht="12" customHeight="1">
      <c r="A20" s="49">
        <v>8</v>
      </c>
      <c r="B20" s="76" t="s">
        <v>23</v>
      </c>
      <c r="C20" s="51" t="s">
        <v>38</v>
      </c>
      <c r="D20" s="77">
        <v>11</v>
      </c>
      <c r="E20" s="76"/>
      <c r="F20" s="54">
        <v>692</v>
      </c>
      <c r="G20" s="55"/>
      <c r="H20" s="56">
        <v>268</v>
      </c>
      <c r="I20" s="57"/>
      <c r="J20" s="58">
        <v>256</v>
      </c>
      <c r="K20" s="59"/>
      <c r="L20" s="54">
        <f t="shared" si="4"/>
        <v>424</v>
      </c>
      <c r="M20" s="60">
        <f t="shared" si="0"/>
        <v>0.38728323699421963</v>
      </c>
      <c r="N20" s="61">
        <f t="shared" si="1"/>
        <v>0.61271676300578037</v>
      </c>
      <c r="O20" s="60">
        <f t="shared" si="2"/>
        <v>0.95522388059701491</v>
      </c>
      <c r="P20" s="61">
        <f t="shared" si="3"/>
        <v>0.36994219653179189</v>
      </c>
    </row>
    <row r="21" spans="1:16" ht="12" customHeight="1">
      <c r="A21" s="49">
        <v>9</v>
      </c>
      <c r="B21" s="76" t="s">
        <v>23</v>
      </c>
      <c r="C21" s="51" t="s">
        <v>39</v>
      </c>
      <c r="D21" s="77">
        <v>8</v>
      </c>
      <c r="E21" s="76"/>
      <c r="F21" s="54">
        <v>434</v>
      </c>
      <c r="G21" s="55"/>
      <c r="H21" s="56">
        <v>206</v>
      </c>
      <c r="I21" s="57"/>
      <c r="J21" s="58">
        <v>205</v>
      </c>
      <c r="K21" s="59"/>
      <c r="L21" s="54">
        <f t="shared" si="4"/>
        <v>228</v>
      </c>
      <c r="M21" s="60">
        <f t="shared" si="0"/>
        <v>0.47465437788018433</v>
      </c>
      <c r="N21" s="61">
        <f t="shared" si="1"/>
        <v>0.52534562211981561</v>
      </c>
      <c r="O21" s="60">
        <f t="shared" si="2"/>
        <v>0.99514563106796117</v>
      </c>
      <c r="P21" s="61">
        <f t="shared" si="3"/>
        <v>0.47235023041474655</v>
      </c>
    </row>
    <row r="22" spans="1:16" ht="12" customHeight="1">
      <c r="A22" s="49">
        <v>10</v>
      </c>
      <c r="B22" s="76"/>
      <c r="C22" s="51" t="s">
        <v>40</v>
      </c>
      <c r="D22" s="77">
        <v>7</v>
      </c>
      <c r="E22" s="76"/>
      <c r="F22" s="54">
        <v>325</v>
      </c>
      <c r="G22" s="55"/>
      <c r="H22" s="56">
        <v>174</v>
      </c>
      <c r="I22" s="57"/>
      <c r="J22" s="58">
        <v>163</v>
      </c>
      <c r="K22" s="59"/>
      <c r="L22" s="58">
        <f t="shared" si="4"/>
        <v>151</v>
      </c>
      <c r="M22" s="60">
        <f t="shared" si="0"/>
        <v>0.53538461538461535</v>
      </c>
      <c r="N22" s="61">
        <f t="shared" si="1"/>
        <v>0.4646153846153846</v>
      </c>
      <c r="O22" s="60">
        <f t="shared" si="2"/>
        <v>0.93678160919540232</v>
      </c>
      <c r="P22" s="61">
        <f t="shared" si="3"/>
        <v>0.50153846153846149</v>
      </c>
    </row>
    <row r="23" spans="1:16" ht="12" customHeight="1">
      <c r="A23" s="49">
        <v>11</v>
      </c>
      <c r="B23" s="50" t="s">
        <v>23</v>
      </c>
      <c r="C23" s="51" t="s">
        <v>41</v>
      </c>
      <c r="D23" s="52">
        <v>36</v>
      </c>
      <c r="E23" s="53"/>
      <c r="F23" s="54">
        <v>3423</v>
      </c>
      <c r="G23" s="55"/>
      <c r="H23" s="56">
        <v>1453</v>
      </c>
      <c r="I23" s="57"/>
      <c r="J23" s="58">
        <v>1405</v>
      </c>
      <c r="K23" s="59"/>
      <c r="L23" s="58">
        <f t="shared" si="4"/>
        <v>1970</v>
      </c>
      <c r="M23" s="60">
        <f t="shared" si="0"/>
        <v>0.42448144902132634</v>
      </c>
      <c r="N23" s="61">
        <f t="shared" si="1"/>
        <v>0.57551855097867366</v>
      </c>
      <c r="O23" s="60">
        <f t="shared" si="2"/>
        <v>0.96696490020646941</v>
      </c>
      <c r="P23" s="61">
        <f t="shared" si="3"/>
        <v>0.41045866199240433</v>
      </c>
    </row>
    <row r="24" spans="1:16" ht="12" customHeight="1">
      <c r="A24" s="49">
        <v>12</v>
      </c>
      <c r="B24" s="50" t="s">
        <v>23</v>
      </c>
      <c r="C24" s="51" t="s">
        <v>42</v>
      </c>
      <c r="D24" s="52">
        <v>28</v>
      </c>
      <c r="E24" s="53"/>
      <c r="F24" s="54">
        <v>945</v>
      </c>
      <c r="G24" s="55"/>
      <c r="H24" s="56">
        <v>154</v>
      </c>
      <c r="I24" s="57"/>
      <c r="J24" s="58">
        <v>154</v>
      </c>
      <c r="K24" s="59"/>
      <c r="L24" s="54">
        <f t="shared" si="4"/>
        <v>791</v>
      </c>
      <c r="M24" s="60">
        <f>H24/F24</f>
        <v>0.16296296296296298</v>
      </c>
      <c r="N24" s="61">
        <f>L24/F24</f>
        <v>0.83703703703703702</v>
      </c>
      <c r="O24" s="60">
        <f>J24/H24</f>
        <v>1</v>
      </c>
      <c r="P24" s="61">
        <f>J24/F24</f>
        <v>0.16296296296296298</v>
      </c>
    </row>
    <row r="25" spans="1:16" ht="12" customHeight="1">
      <c r="A25" s="49">
        <v>13</v>
      </c>
      <c r="B25" s="50" t="s">
        <v>23</v>
      </c>
      <c r="C25" s="51" t="s">
        <v>43</v>
      </c>
      <c r="D25" s="52">
        <v>6</v>
      </c>
      <c r="E25" s="53"/>
      <c r="F25" s="54">
        <v>595</v>
      </c>
      <c r="G25" s="55"/>
      <c r="H25" s="56">
        <v>155</v>
      </c>
      <c r="I25" s="57"/>
      <c r="J25" s="58">
        <v>141</v>
      </c>
      <c r="K25" s="59"/>
      <c r="L25" s="54">
        <f t="shared" si="4"/>
        <v>440</v>
      </c>
      <c r="M25" s="60">
        <f t="shared" si="0"/>
        <v>0.26050420168067229</v>
      </c>
      <c r="N25" s="61">
        <f t="shared" si="1"/>
        <v>0.73949579831932777</v>
      </c>
      <c r="O25" s="60">
        <f t="shared" si="2"/>
        <v>0.9096774193548387</v>
      </c>
      <c r="P25" s="61">
        <f t="shared" si="3"/>
        <v>0.23697478991596638</v>
      </c>
    </row>
    <row r="26" spans="1:16" ht="12" customHeight="1">
      <c r="A26" s="86">
        <v>1</v>
      </c>
      <c r="B26" s="87" t="s">
        <v>23</v>
      </c>
      <c r="C26" s="88" t="s">
        <v>44</v>
      </c>
      <c r="D26" s="89">
        <v>1</v>
      </c>
      <c r="E26" s="90"/>
      <c r="F26" s="91">
        <v>19</v>
      </c>
      <c r="G26" s="92"/>
      <c r="H26" s="93">
        <v>17</v>
      </c>
      <c r="I26" s="94"/>
      <c r="J26" s="95">
        <v>17</v>
      </c>
      <c r="K26" s="96"/>
      <c r="L26" s="91">
        <f t="shared" si="4"/>
        <v>2</v>
      </c>
      <c r="M26" s="97">
        <f t="shared" si="0"/>
        <v>0.89473684210526316</v>
      </c>
      <c r="N26" s="98">
        <f t="shared" si="1"/>
        <v>0.10526315789473684</v>
      </c>
      <c r="O26" s="97">
        <f t="shared" si="2"/>
        <v>1</v>
      </c>
      <c r="P26" s="98">
        <f t="shared" si="3"/>
        <v>0.89473684210526316</v>
      </c>
    </row>
    <row r="27" spans="1:16" ht="12" customHeight="1">
      <c r="A27" s="25"/>
      <c r="B27" s="26"/>
      <c r="C27" s="84" t="s">
        <v>45</v>
      </c>
      <c r="D27" s="28">
        <f>SUM(D28:D50)</f>
        <v>293</v>
      </c>
      <c r="E27" s="29"/>
      <c r="F27" s="30">
        <f>SUM(F28:F50)</f>
        <v>16232</v>
      </c>
      <c r="G27" s="31"/>
      <c r="H27" s="32">
        <f>SUM(H28:H50)</f>
        <v>9329</v>
      </c>
      <c r="I27" s="33"/>
      <c r="J27" s="85">
        <f>SUM(J28:J50)</f>
        <v>8501</v>
      </c>
      <c r="K27" s="34"/>
      <c r="L27" s="30">
        <f>SUM(L28:L50)</f>
        <v>6903</v>
      </c>
      <c r="M27" s="35">
        <f t="shared" si="0"/>
        <v>0.57472893050763918</v>
      </c>
      <c r="N27" s="36">
        <f t="shared" si="1"/>
        <v>0.42527106949236076</v>
      </c>
      <c r="O27" s="35">
        <f t="shared" si="2"/>
        <v>0.91124450637796117</v>
      </c>
      <c r="P27" s="36">
        <f t="shared" si="3"/>
        <v>0.52371858058156728</v>
      </c>
    </row>
    <row r="28" spans="1:16" ht="12" customHeight="1">
      <c r="A28" s="49">
        <v>1</v>
      </c>
      <c r="B28" s="50" t="s">
        <v>23</v>
      </c>
      <c r="C28" s="51" t="s">
        <v>46</v>
      </c>
      <c r="D28" s="77">
        <v>5</v>
      </c>
      <c r="E28" s="76"/>
      <c r="F28" s="54">
        <v>258</v>
      </c>
      <c r="G28" s="55"/>
      <c r="H28" s="56">
        <v>149</v>
      </c>
      <c r="I28" s="57"/>
      <c r="J28" s="58">
        <v>125</v>
      </c>
      <c r="K28" s="59"/>
      <c r="L28" s="54">
        <f t="shared" si="4"/>
        <v>109</v>
      </c>
      <c r="M28" s="60">
        <f>H28/F28</f>
        <v>0.57751937984496127</v>
      </c>
      <c r="N28" s="61">
        <f>L28/F28</f>
        <v>0.42248062015503873</v>
      </c>
      <c r="O28" s="60">
        <f>J28/H28</f>
        <v>0.83892617449664431</v>
      </c>
      <c r="P28" s="61">
        <f>J28/F28</f>
        <v>0.48449612403100772</v>
      </c>
    </row>
    <row r="29" spans="1:16" ht="12" customHeight="1">
      <c r="A29" s="49">
        <v>2</v>
      </c>
      <c r="B29" s="50" t="s">
        <v>23</v>
      </c>
      <c r="C29" s="51" t="s">
        <v>47</v>
      </c>
      <c r="D29" s="77">
        <v>23</v>
      </c>
      <c r="E29" s="76"/>
      <c r="F29" s="54">
        <v>1670</v>
      </c>
      <c r="G29" s="55"/>
      <c r="H29" s="56">
        <v>894</v>
      </c>
      <c r="I29" s="57"/>
      <c r="J29" s="58">
        <v>849</v>
      </c>
      <c r="K29" s="59"/>
      <c r="L29" s="54">
        <f t="shared" si="4"/>
        <v>776</v>
      </c>
      <c r="M29" s="60">
        <f t="shared" si="0"/>
        <v>0.53532934131736531</v>
      </c>
      <c r="N29" s="61">
        <f t="shared" si="1"/>
        <v>0.46467065868263474</v>
      </c>
      <c r="O29" s="60">
        <f t="shared" si="2"/>
        <v>0.94966442953020136</v>
      </c>
      <c r="P29" s="61">
        <f t="shared" si="3"/>
        <v>0.50838323353293413</v>
      </c>
    </row>
    <row r="30" spans="1:16" ht="12" customHeight="1">
      <c r="A30" s="49"/>
      <c r="B30" s="50"/>
      <c r="C30" s="51" t="s">
        <v>48</v>
      </c>
      <c r="D30" s="52"/>
      <c r="E30" s="53"/>
      <c r="F30" s="54">
        <v>92</v>
      </c>
      <c r="G30" s="55"/>
      <c r="H30" s="56">
        <v>92</v>
      </c>
      <c r="I30" s="57"/>
      <c r="J30" s="58">
        <v>45</v>
      </c>
      <c r="K30" s="59"/>
      <c r="L30" s="54">
        <f t="shared" si="4"/>
        <v>0</v>
      </c>
      <c r="M30" s="60">
        <f t="shared" si="0"/>
        <v>1</v>
      </c>
      <c r="N30" s="61">
        <f t="shared" si="1"/>
        <v>0</v>
      </c>
      <c r="O30" s="60">
        <f t="shared" si="2"/>
        <v>0.4891304347826087</v>
      </c>
      <c r="P30" s="61">
        <f t="shared" si="3"/>
        <v>0.4891304347826087</v>
      </c>
    </row>
    <row r="31" spans="1:16" ht="12" customHeight="1">
      <c r="A31" s="49">
        <v>3</v>
      </c>
      <c r="B31" s="50" t="s">
        <v>23</v>
      </c>
      <c r="C31" s="51" t="s">
        <v>49</v>
      </c>
      <c r="D31" s="52">
        <v>45</v>
      </c>
      <c r="E31" s="53"/>
      <c r="F31" s="54">
        <v>4247</v>
      </c>
      <c r="G31" s="55"/>
      <c r="H31" s="56">
        <v>2781</v>
      </c>
      <c r="I31" s="57"/>
      <c r="J31" s="58">
        <v>2562</v>
      </c>
      <c r="K31" s="59"/>
      <c r="L31" s="58">
        <f t="shared" si="4"/>
        <v>1466</v>
      </c>
      <c r="M31" s="60">
        <f t="shared" si="0"/>
        <v>0.65481516364492587</v>
      </c>
      <c r="N31" s="61">
        <f t="shared" si="1"/>
        <v>0.34518483635507419</v>
      </c>
      <c r="O31" s="60">
        <f t="shared" si="2"/>
        <v>0.92125134843581447</v>
      </c>
      <c r="P31" s="61">
        <f t="shared" si="3"/>
        <v>0.60324935248410638</v>
      </c>
    </row>
    <row r="32" spans="1:16" ht="12" customHeight="1">
      <c r="A32" s="49">
        <v>4</v>
      </c>
      <c r="B32" s="50" t="s">
        <v>23</v>
      </c>
      <c r="C32" s="51" t="s">
        <v>50</v>
      </c>
      <c r="D32" s="52">
        <v>42</v>
      </c>
      <c r="E32" s="53"/>
      <c r="F32" s="54">
        <v>2068</v>
      </c>
      <c r="G32" s="55"/>
      <c r="H32" s="56">
        <v>1204</v>
      </c>
      <c r="I32" s="57"/>
      <c r="J32" s="58">
        <v>1140</v>
      </c>
      <c r="K32" s="59"/>
      <c r="L32" s="54">
        <f t="shared" si="4"/>
        <v>864</v>
      </c>
      <c r="M32" s="60">
        <f t="shared" si="0"/>
        <v>0.58220502901353965</v>
      </c>
      <c r="N32" s="61">
        <f t="shared" si="1"/>
        <v>0.41779497098646035</v>
      </c>
      <c r="O32" s="60">
        <f t="shared" si="2"/>
        <v>0.94684385382059799</v>
      </c>
      <c r="P32" s="61">
        <f t="shared" si="3"/>
        <v>0.55125725338491294</v>
      </c>
    </row>
    <row r="33" spans="1:16" ht="12" customHeight="1">
      <c r="A33" s="49">
        <v>5</v>
      </c>
      <c r="B33" s="50" t="s">
        <v>23</v>
      </c>
      <c r="C33" s="51" t="s">
        <v>51</v>
      </c>
      <c r="D33" s="52">
        <v>12</v>
      </c>
      <c r="E33" s="53"/>
      <c r="F33" s="54">
        <v>570</v>
      </c>
      <c r="G33" s="55"/>
      <c r="H33" s="56">
        <v>447</v>
      </c>
      <c r="I33" s="57"/>
      <c r="J33" s="58">
        <v>383</v>
      </c>
      <c r="K33" s="59"/>
      <c r="L33" s="54">
        <f t="shared" si="4"/>
        <v>123</v>
      </c>
      <c r="M33" s="60">
        <f t="shared" si="0"/>
        <v>0.78421052631578947</v>
      </c>
      <c r="N33" s="61">
        <f t="shared" si="1"/>
        <v>0.21578947368421053</v>
      </c>
      <c r="O33" s="60">
        <f t="shared" si="2"/>
        <v>0.85682326621923932</v>
      </c>
      <c r="P33" s="61">
        <f t="shared" si="3"/>
        <v>0.67192982456140349</v>
      </c>
    </row>
    <row r="34" spans="1:16" ht="12" customHeight="1">
      <c r="A34" s="49">
        <v>6</v>
      </c>
      <c r="B34" s="50" t="s">
        <v>23</v>
      </c>
      <c r="C34" s="51" t="s">
        <v>52</v>
      </c>
      <c r="D34" s="52">
        <v>34</v>
      </c>
      <c r="E34" s="53"/>
      <c r="F34" s="54">
        <v>1689</v>
      </c>
      <c r="G34" s="55"/>
      <c r="H34" s="56">
        <v>761</v>
      </c>
      <c r="I34" s="57"/>
      <c r="J34" s="58">
        <v>715</v>
      </c>
      <c r="K34" s="59"/>
      <c r="L34" s="58">
        <f t="shared" si="4"/>
        <v>928</v>
      </c>
      <c r="M34" s="60">
        <f t="shared" si="0"/>
        <v>0.45056246299585556</v>
      </c>
      <c r="N34" s="61">
        <f t="shared" si="1"/>
        <v>0.54943753700414444</v>
      </c>
      <c r="O34" s="60">
        <f t="shared" si="2"/>
        <v>0.93955321944809467</v>
      </c>
      <c r="P34" s="61">
        <f t="shared" si="3"/>
        <v>0.42332741267021906</v>
      </c>
    </row>
    <row r="35" spans="1:16" ht="12" customHeight="1">
      <c r="A35" s="49">
        <v>7</v>
      </c>
      <c r="B35" s="50" t="s">
        <v>23</v>
      </c>
      <c r="C35" s="51" t="s">
        <v>53</v>
      </c>
      <c r="D35" s="52">
        <v>31</v>
      </c>
      <c r="E35" s="53"/>
      <c r="F35" s="54">
        <v>890</v>
      </c>
      <c r="G35" s="55"/>
      <c r="H35" s="56">
        <f>277+6</f>
        <v>283</v>
      </c>
      <c r="I35" s="57"/>
      <c r="J35" s="58">
        <v>273</v>
      </c>
      <c r="K35" s="59"/>
      <c r="L35" s="54">
        <f t="shared" si="4"/>
        <v>607</v>
      </c>
      <c r="M35" s="60">
        <f t="shared" si="0"/>
        <v>0.31797752808988766</v>
      </c>
      <c r="N35" s="61">
        <f t="shared" si="1"/>
        <v>0.68202247191011234</v>
      </c>
      <c r="O35" s="60">
        <f t="shared" si="2"/>
        <v>0.96466431095406358</v>
      </c>
      <c r="P35" s="61">
        <f t="shared" si="3"/>
        <v>0.30674157303370786</v>
      </c>
    </row>
    <row r="36" spans="1:16" ht="12" customHeight="1">
      <c r="A36" s="49">
        <v>8</v>
      </c>
      <c r="B36" s="50" t="s">
        <v>23</v>
      </c>
      <c r="C36" s="51" t="s">
        <v>54</v>
      </c>
      <c r="D36" s="52">
        <v>7</v>
      </c>
      <c r="E36" s="53"/>
      <c r="F36" s="54">
        <v>328</v>
      </c>
      <c r="G36" s="55"/>
      <c r="H36" s="56">
        <v>258</v>
      </c>
      <c r="I36" s="57"/>
      <c r="J36" s="58">
        <v>156</v>
      </c>
      <c r="K36" s="59"/>
      <c r="L36" s="54">
        <f t="shared" si="4"/>
        <v>70</v>
      </c>
      <c r="M36" s="60">
        <f>H36/F36</f>
        <v>0.78658536585365857</v>
      </c>
      <c r="N36" s="61">
        <f>L36/F36</f>
        <v>0.21341463414634146</v>
      </c>
      <c r="O36" s="60">
        <f>J36/H36</f>
        <v>0.60465116279069764</v>
      </c>
      <c r="P36" s="61">
        <f>J36/F36</f>
        <v>0.47560975609756095</v>
      </c>
    </row>
    <row r="37" spans="1:16" ht="12" customHeight="1">
      <c r="A37" s="49">
        <v>8</v>
      </c>
      <c r="B37" s="50" t="s">
        <v>23</v>
      </c>
      <c r="C37" s="51" t="s">
        <v>55</v>
      </c>
      <c r="D37" s="52">
        <v>4</v>
      </c>
      <c r="E37" s="53"/>
      <c r="F37" s="54">
        <v>85</v>
      </c>
      <c r="G37" s="55"/>
      <c r="H37" s="56">
        <v>76</v>
      </c>
      <c r="I37" s="57"/>
      <c r="J37" s="58">
        <v>34</v>
      </c>
      <c r="K37" s="59"/>
      <c r="L37" s="54">
        <f t="shared" si="4"/>
        <v>9</v>
      </c>
      <c r="M37" s="60">
        <f t="shared" si="0"/>
        <v>0.89411764705882357</v>
      </c>
      <c r="N37" s="61">
        <f t="shared" si="1"/>
        <v>0.10588235294117647</v>
      </c>
      <c r="O37" s="60">
        <f t="shared" si="2"/>
        <v>0.44736842105263158</v>
      </c>
      <c r="P37" s="61">
        <f t="shared" si="3"/>
        <v>0.4</v>
      </c>
    </row>
    <row r="38" spans="1:16" ht="12" customHeight="1">
      <c r="A38" s="99">
        <v>1</v>
      </c>
      <c r="B38" s="100" t="s">
        <v>23</v>
      </c>
      <c r="C38" s="101" t="s">
        <v>56</v>
      </c>
      <c r="D38" s="102">
        <v>2</v>
      </c>
      <c r="E38" s="103"/>
      <c r="F38" s="104">
        <v>66</v>
      </c>
      <c r="G38" s="105"/>
      <c r="H38" s="106">
        <v>29</v>
      </c>
      <c r="I38" s="107"/>
      <c r="J38" s="108">
        <v>12</v>
      </c>
      <c r="K38" s="109"/>
      <c r="L38" s="104">
        <f t="shared" si="4"/>
        <v>37</v>
      </c>
      <c r="M38" s="110">
        <f t="shared" si="0"/>
        <v>0.43939393939393939</v>
      </c>
      <c r="N38" s="111">
        <f t="shared" si="1"/>
        <v>0.56060606060606055</v>
      </c>
      <c r="O38" s="110">
        <f t="shared" si="2"/>
        <v>0.41379310344827586</v>
      </c>
      <c r="P38" s="111">
        <f t="shared" si="3"/>
        <v>0.18181818181818182</v>
      </c>
    </row>
    <row r="39" spans="1:16" ht="12" customHeight="1">
      <c r="A39" s="49">
        <v>2</v>
      </c>
      <c r="B39" s="76" t="s">
        <v>23</v>
      </c>
      <c r="C39" s="51" t="s">
        <v>57</v>
      </c>
      <c r="D39" s="52">
        <v>5</v>
      </c>
      <c r="E39" s="53"/>
      <c r="F39" s="54">
        <v>148</v>
      </c>
      <c r="G39" s="55"/>
      <c r="H39" s="56">
        <v>112</v>
      </c>
      <c r="I39" s="79"/>
      <c r="J39" s="58">
        <v>112</v>
      </c>
      <c r="K39" s="80"/>
      <c r="L39" s="54">
        <f t="shared" si="4"/>
        <v>36</v>
      </c>
      <c r="M39" s="60">
        <f t="shared" si="0"/>
        <v>0.7567567567567568</v>
      </c>
      <c r="N39" s="61">
        <f t="shared" si="1"/>
        <v>0.24324324324324326</v>
      </c>
      <c r="O39" s="60">
        <f t="shared" si="2"/>
        <v>1</v>
      </c>
      <c r="P39" s="61">
        <f t="shared" si="3"/>
        <v>0.7567567567567568</v>
      </c>
    </row>
    <row r="40" spans="1:16" ht="12" customHeight="1">
      <c r="A40" s="49">
        <v>3</v>
      </c>
      <c r="B40" s="76" t="s">
        <v>23</v>
      </c>
      <c r="C40" s="51" t="s">
        <v>58</v>
      </c>
      <c r="D40" s="77">
        <v>1</v>
      </c>
      <c r="E40" s="53"/>
      <c r="F40" s="54">
        <v>38</v>
      </c>
      <c r="G40" s="78"/>
      <c r="H40" s="56">
        <v>29</v>
      </c>
      <c r="I40" s="79"/>
      <c r="J40" s="58">
        <v>29</v>
      </c>
      <c r="K40" s="80"/>
      <c r="L40" s="54">
        <f t="shared" si="4"/>
        <v>9</v>
      </c>
      <c r="M40" s="81">
        <f t="shared" si="0"/>
        <v>0.76315789473684215</v>
      </c>
      <c r="N40" s="82">
        <f t="shared" si="1"/>
        <v>0.23684210526315788</v>
      </c>
      <c r="O40" s="81">
        <f t="shared" si="2"/>
        <v>1</v>
      </c>
      <c r="P40" s="82">
        <f t="shared" si="3"/>
        <v>0.76315789473684215</v>
      </c>
    </row>
    <row r="41" spans="1:16" ht="12" customHeight="1">
      <c r="A41" s="49">
        <v>4</v>
      </c>
      <c r="B41" s="76" t="s">
        <v>23</v>
      </c>
      <c r="C41" s="51" t="s">
        <v>59</v>
      </c>
      <c r="D41" s="52">
        <v>5</v>
      </c>
      <c r="E41" s="53"/>
      <c r="F41" s="54">
        <v>139</v>
      </c>
      <c r="G41" s="55"/>
      <c r="H41" s="56">
        <v>102</v>
      </c>
      <c r="I41" s="79"/>
      <c r="J41" s="58">
        <v>98</v>
      </c>
      <c r="K41" s="80"/>
      <c r="L41" s="54">
        <f t="shared" si="4"/>
        <v>37</v>
      </c>
      <c r="M41" s="60">
        <f t="shared" si="0"/>
        <v>0.73381294964028776</v>
      </c>
      <c r="N41" s="61">
        <f t="shared" si="1"/>
        <v>0.26618705035971224</v>
      </c>
      <c r="O41" s="60">
        <f t="shared" si="2"/>
        <v>0.96078431372549022</v>
      </c>
      <c r="P41" s="61">
        <f t="shared" si="3"/>
        <v>0.70503597122302153</v>
      </c>
    </row>
    <row r="42" spans="1:16" ht="12" customHeight="1">
      <c r="A42" s="49">
        <v>5</v>
      </c>
      <c r="B42" s="76" t="s">
        <v>23</v>
      </c>
      <c r="C42" s="51" t="s">
        <v>60</v>
      </c>
      <c r="D42" s="52">
        <v>4</v>
      </c>
      <c r="E42" s="53"/>
      <c r="F42" s="54">
        <v>146</v>
      </c>
      <c r="G42" s="55"/>
      <c r="H42" s="56">
        <v>97</v>
      </c>
      <c r="I42" s="79"/>
      <c r="J42" s="58">
        <v>86</v>
      </c>
      <c r="K42" s="80"/>
      <c r="L42" s="54">
        <f t="shared" si="4"/>
        <v>49</v>
      </c>
      <c r="M42" s="60">
        <f t="shared" si="0"/>
        <v>0.66438356164383561</v>
      </c>
      <c r="N42" s="61">
        <f t="shared" si="1"/>
        <v>0.33561643835616439</v>
      </c>
      <c r="O42" s="60">
        <f t="shared" si="2"/>
        <v>0.88659793814432986</v>
      </c>
      <c r="P42" s="61">
        <f t="shared" si="3"/>
        <v>0.58904109589041098</v>
      </c>
    </row>
    <row r="43" spans="1:16" ht="12" customHeight="1">
      <c r="A43" s="49">
        <v>6</v>
      </c>
      <c r="B43" s="76" t="s">
        <v>23</v>
      </c>
      <c r="C43" s="51" t="s">
        <v>61</v>
      </c>
      <c r="D43" s="52">
        <v>2</v>
      </c>
      <c r="E43" s="53"/>
      <c r="F43" s="54">
        <v>64</v>
      </c>
      <c r="G43" s="55"/>
      <c r="H43" s="56">
        <v>48</v>
      </c>
      <c r="I43" s="79"/>
      <c r="J43" s="58">
        <v>48</v>
      </c>
      <c r="K43" s="80"/>
      <c r="L43" s="54">
        <f t="shared" si="4"/>
        <v>16</v>
      </c>
      <c r="M43" s="60">
        <f t="shared" si="0"/>
        <v>0.75</v>
      </c>
      <c r="N43" s="61">
        <f t="shared" si="1"/>
        <v>0.25</v>
      </c>
      <c r="O43" s="60">
        <f t="shared" si="2"/>
        <v>1</v>
      </c>
      <c r="P43" s="61">
        <f t="shared" si="3"/>
        <v>0.75</v>
      </c>
    </row>
    <row r="44" spans="1:16" ht="12" customHeight="1">
      <c r="A44" s="49">
        <v>7</v>
      </c>
      <c r="B44" s="76" t="s">
        <v>23</v>
      </c>
      <c r="C44" s="51" t="s">
        <v>62</v>
      </c>
      <c r="D44" s="77">
        <v>2</v>
      </c>
      <c r="E44" s="53"/>
      <c r="F44" s="54">
        <v>68</v>
      </c>
      <c r="G44" s="78"/>
      <c r="H44" s="56">
        <v>41</v>
      </c>
      <c r="I44" s="79"/>
      <c r="J44" s="58">
        <v>40</v>
      </c>
      <c r="K44" s="80"/>
      <c r="L44" s="54">
        <f t="shared" si="4"/>
        <v>27</v>
      </c>
      <c r="M44" s="81">
        <f t="shared" si="0"/>
        <v>0.6029411764705882</v>
      </c>
      <c r="N44" s="82">
        <f t="shared" si="1"/>
        <v>0.39705882352941174</v>
      </c>
      <c r="O44" s="81">
        <f t="shared" si="2"/>
        <v>0.97560975609756095</v>
      </c>
      <c r="P44" s="82">
        <f t="shared" si="3"/>
        <v>0.58823529411764708</v>
      </c>
    </row>
    <row r="45" spans="1:16" ht="12" customHeight="1">
      <c r="A45" s="112">
        <v>1</v>
      </c>
      <c r="B45" s="113" t="s">
        <v>23</v>
      </c>
      <c r="C45" s="114" t="s">
        <v>63</v>
      </c>
      <c r="D45" s="115">
        <v>39</v>
      </c>
      <c r="E45" s="116"/>
      <c r="F45" s="117">
        <v>2963</v>
      </c>
      <c r="G45" s="118"/>
      <c r="H45" s="119">
        <v>1309</v>
      </c>
      <c r="I45" s="120"/>
      <c r="J45" s="121">
        <v>1206</v>
      </c>
      <c r="K45" s="122"/>
      <c r="L45" s="117">
        <f t="shared" si="4"/>
        <v>1654</v>
      </c>
      <c r="M45" s="123">
        <f t="shared" si="0"/>
        <v>0.44178197772527844</v>
      </c>
      <c r="N45" s="124">
        <f t="shared" si="1"/>
        <v>0.55821802227472161</v>
      </c>
      <c r="O45" s="123">
        <f t="shared" si="2"/>
        <v>0.92131398013750954</v>
      </c>
      <c r="P45" s="124">
        <f t="shared" si="3"/>
        <v>0.40701991225109685</v>
      </c>
    </row>
    <row r="46" spans="1:16" ht="12" customHeight="1">
      <c r="A46" s="49">
        <v>1</v>
      </c>
      <c r="B46" s="76" t="s">
        <v>23</v>
      </c>
      <c r="C46" s="51" t="s">
        <v>64</v>
      </c>
      <c r="D46" s="52">
        <v>11</v>
      </c>
      <c r="E46" s="53"/>
      <c r="F46" s="54">
        <v>266</v>
      </c>
      <c r="G46" s="55"/>
      <c r="H46" s="56">
        <v>215</v>
      </c>
      <c r="I46" s="57"/>
      <c r="J46" s="58">
        <v>206</v>
      </c>
      <c r="K46" s="59"/>
      <c r="L46" s="54">
        <f t="shared" si="4"/>
        <v>51</v>
      </c>
      <c r="M46" s="60">
        <f t="shared" si="0"/>
        <v>0.80827067669172936</v>
      </c>
      <c r="N46" s="61">
        <f t="shared" si="1"/>
        <v>0.19172932330827067</v>
      </c>
      <c r="O46" s="60">
        <f t="shared" si="2"/>
        <v>0.95813953488372094</v>
      </c>
      <c r="P46" s="61">
        <f t="shared" si="3"/>
        <v>0.77443609022556392</v>
      </c>
    </row>
    <row r="47" spans="1:16" ht="12" customHeight="1">
      <c r="A47" s="49">
        <v>2</v>
      </c>
      <c r="B47" s="76" t="s">
        <v>23</v>
      </c>
      <c r="C47" s="51" t="s">
        <v>65</v>
      </c>
      <c r="D47" s="52">
        <v>7</v>
      </c>
      <c r="E47" s="53"/>
      <c r="F47" s="54">
        <v>190</v>
      </c>
      <c r="G47" s="55"/>
      <c r="H47" s="56">
        <v>178</v>
      </c>
      <c r="I47" s="57"/>
      <c r="J47" s="58">
        <v>167</v>
      </c>
      <c r="K47" s="59"/>
      <c r="L47" s="54">
        <f t="shared" si="4"/>
        <v>12</v>
      </c>
      <c r="M47" s="60">
        <f t="shared" si="0"/>
        <v>0.93684210526315792</v>
      </c>
      <c r="N47" s="61">
        <f t="shared" si="1"/>
        <v>6.3157894736842107E-2</v>
      </c>
      <c r="O47" s="60">
        <f t="shared" si="2"/>
        <v>0.9382022471910112</v>
      </c>
      <c r="P47" s="61">
        <f t="shared" si="3"/>
        <v>0.87894736842105259</v>
      </c>
    </row>
    <row r="48" spans="1:16" ht="12" customHeight="1">
      <c r="A48" s="49">
        <v>3</v>
      </c>
      <c r="B48" s="76" t="s">
        <v>23</v>
      </c>
      <c r="C48" s="51" t="s">
        <v>66</v>
      </c>
      <c r="D48" s="52">
        <v>7</v>
      </c>
      <c r="E48" s="53"/>
      <c r="F48" s="54">
        <v>147</v>
      </c>
      <c r="G48" s="55"/>
      <c r="H48" s="56">
        <v>133</v>
      </c>
      <c r="I48" s="57"/>
      <c r="J48" s="58">
        <v>129</v>
      </c>
      <c r="K48" s="59"/>
      <c r="L48" s="54">
        <f t="shared" si="4"/>
        <v>14</v>
      </c>
      <c r="M48" s="60">
        <f t="shared" si="0"/>
        <v>0.90476190476190477</v>
      </c>
      <c r="N48" s="61">
        <f t="shared" si="1"/>
        <v>9.5238095238095233E-2</v>
      </c>
      <c r="O48" s="60">
        <f t="shared" si="2"/>
        <v>0.96992481203007519</v>
      </c>
      <c r="P48" s="61">
        <f t="shared" si="3"/>
        <v>0.87755102040816324</v>
      </c>
    </row>
    <row r="49" spans="1:16" ht="12" customHeight="1">
      <c r="A49" s="49">
        <v>4</v>
      </c>
      <c r="B49" s="76" t="s">
        <v>23</v>
      </c>
      <c r="C49" s="51" t="s">
        <v>67</v>
      </c>
      <c r="D49" s="52">
        <v>4</v>
      </c>
      <c r="E49" s="53"/>
      <c r="F49" s="54">
        <v>82</v>
      </c>
      <c r="G49" s="55"/>
      <c r="H49" s="56">
        <v>73</v>
      </c>
      <c r="I49" s="57"/>
      <c r="J49" s="58">
        <v>73</v>
      </c>
      <c r="K49" s="59"/>
      <c r="L49" s="54">
        <f t="shared" si="4"/>
        <v>9</v>
      </c>
      <c r="M49" s="60">
        <f t="shared" si="0"/>
        <v>0.8902439024390244</v>
      </c>
      <c r="N49" s="61">
        <f t="shared" si="1"/>
        <v>0.10975609756097561</v>
      </c>
      <c r="O49" s="60">
        <f t="shared" si="2"/>
        <v>1</v>
      </c>
      <c r="P49" s="61">
        <f t="shared" si="3"/>
        <v>0.8902439024390244</v>
      </c>
    </row>
    <row r="50" spans="1:16" ht="12" customHeight="1">
      <c r="A50" s="49">
        <v>5</v>
      </c>
      <c r="B50" s="76" t="s">
        <v>23</v>
      </c>
      <c r="C50" s="51" t="s">
        <v>68</v>
      </c>
      <c r="D50" s="52">
        <v>1</v>
      </c>
      <c r="E50" s="53"/>
      <c r="F50" s="54">
        <v>18</v>
      </c>
      <c r="G50" s="55"/>
      <c r="H50" s="56">
        <v>18</v>
      </c>
      <c r="I50" s="57"/>
      <c r="J50" s="58">
        <v>13</v>
      </c>
      <c r="K50" s="59"/>
      <c r="L50" s="54">
        <f t="shared" si="4"/>
        <v>0</v>
      </c>
      <c r="M50" s="60">
        <f t="shared" si="0"/>
        <v>1</v>
      </c>
      <c r="N50" s="61">
        <f t="shared" si="1"/>
        <v>0</v>
      </c>
      <c r="O50" s="60">
        <f t="shared" si="2"/>
        <v>0.72222222222222221</v>
      </c>
      <c r="P50" s="61">
        <f t="shared" si="3"/>
        <v>0.72222222222222221</v>
      </c>
    </row>
    <row r="51" spans="1:16" ht="12" customHeight="1">
      <c r="A51" s="25"/>
      <c r="B51" s="26"/>
      <c r="C51" s="84" t="s">
        <v>69</v>
      </c>
      <c r="D51" s="28">
        <f>SUM(D52:D63)</f>
        <v>312</v>
      </c>
      <c r="E51" s="29"/>
      <c r="F51" s="30">
        <f>SUM(F52:F63)</f>
        <v>12645</v>
      </c>
      <c r="G51" s="31"/>
      <c r="H51" s="32">
        <f>SUM(H52:H63)</f>
        <v>6215</v>
      </c>
      <c r="I51" s="33"/>
      <c r="J51" s="85">
        <f>SUM(J52:J63)</f>
        <v>5437</v>
      </c>
      <c r="K51" s="34"/>
      <c r="L51" s="30">
        <f>SUM(L52:L63)</f>
        <v>6430</v>
      </c>
      <c r="M51" s="35">
        <f t="shared" si="0"/>
        <v>0.4914986160537762</v>
      </c>
      <c r="N51" s="36">
        <f t="shared" si="1"/>
        <v>0.5085013839462238</v>
      </c>
      <c r="O51" s="35">
        <f t="shared" si="2"/>
        <v>0.87481898632341115</v>
      </c>
      <c r="P51" s="36">
        <f t="shared" si="3"/>
        <v>0.42997232107552391</v>
      </c>
    </row>
    <row r="52" spans="1:16" ht="12" customHeight="1">
      <c r="A52" s="49">
        <v>1</v>
      </c>
      <c r="B52" s="50" t="s">
        <v>23</v>
      </c>
      <c r="C52" s="51" t="s">
        <v>70</v>
      </c>
      <c r="D52" s="52">
        <v>67</v>
      </c>
      <c r="E52" s="53"/>
      <c r="F52" s="54">
        <v>2795</v>
      </c>
      <c r="G52" s="55"/>
      <c r="H52" s="56">
        <v>1278</v>
      </c>
      <c r="I52" s="57"/>
      <c r="J52" s="58">
        <v>1217</v>
      </c>
      <c r="K52" s="59"/>
      <c r="L52" s="58">
        <f t="shared" ref="L52:L63" si="5">F52-H52</f>
        <v>1517</v>
      </c>
      <c r="M52" s="60">
        <f t="shared" si="0"/>
        <v>0.45724508050089446</v>
      </c>
      <c r="N52" s="61">
        <f t="shared" si="1"/>
        <v>0.54275491949910559</v>
      </c>
      <c r="O52" s="60">
        <f t="shared" si="2"/>
        <v>0.95226917057902971</v>
      </c>
      <c r="P52" s="61">
        <f t="shared" si="3"/>
        <v>0.43542039355992845</v>
      </c>
    </row>
    <row r="53" spans="1:16" ht="12" customHeight="1">
      <c r="A53" s="49">
        <v>2</v>
      </c>
      <c r="B53" s="76" t="s">
        <v>23</v>
      </c>
      <c r="C53" s="51" t="s">
        <v>71</v>
      </c>
      <c r="D53" s="77">
        <v>9</v>
      </c>
      <c r="E53" s="76"/>
      <c r="F53" s="54">
        <v>362</v>
      </c>
      <c r="G53" s="55"/>
      <c r="H53" s="56">
        <v>198</v>
      </c>
      <c r="I53" s="57"/>
      <c r="J53" s="58">
        <v>170</v>
      </c>
      <c r="K53" s="59"/>
      <c r="L53" s="54">
        <f t="shared" si="5"/>
        <v>164</v>
      </c>
      <c r="M53" s="60">
        <f t="shared" si="0"/>
        <v>0.54696132596685088</v>
      </c>
      <c r="N53" s="61">
        <f t="shared" si="1"/>
        <v>0.45303867403314918</v>
      </c>
      <c r="O53" s="60">
        <f t="shared" si="2"/>
        <v>0.85858585858585856</v>
      </c>
      <c r="P53" s="61">
        <f t="shared" si="3"/>
        <v>0.46961325966850831</v>
      </c>
    </row>
    <row r="54" spans="1:16" ht="12" customHeight="1">
      <c r="A54" s="49">
        <v>3</v>
      </c>
      <c r="B54" s="76" t="s">
        <v>23</v>
      </c>
      <c r="C54" s="51" t="s">
        <v>72</v>
      </c>
      <c r="D54" s="77">
        <v>18</v>
      </c>
      <c r="E54" s="76"/>
      <c r="F54" s="54">
        <v>732</v>
      </c>
      <c r="G54" s="55"/>
      <c r="H54" s="56">
        <v>403</v>
      </c>
      <c r="I54" s="57"/>
      <c r="J54" s="58">
        <v>349</v>
      </c>
      <c r="K54" s="59"/>
      <c r="L54" s="54">
        <f t="shared" si="5"/>
        <v>329</v>
      </c>
      <c r="M54" s="60">
        <f t="shared" si="0"/>
        <v>0.55054644808743169</v>
      </c>
      <c r="N54" s="61">
        <f t="shared" si="1"/>
        <v>0.44945355191256831</v>
      </c>
      <c r="O54" s="60">
        <f t="shared" si="2"/>
        <v>0.86600496277915628</v>
      </c>
      <c r="P54" s="61">
        <f t="shared" si="3"/>
        <v>0.47677595628415298</v>
      </c>
    </row>
    <row r="55" spans="1:16" ht="12" customHeight="1">
      <c r="A55" s="49">
        <v>4</v>
      </c>
      <c r="B55" s="50" t="s">
        <v>23</v>
      </c>
      <c r="C55" s="51" t="s">
        <v>73</v>
      </c>
      <c r="D55" s="77">
        <v>20</v>
      </c>
      <c r="E55" s="76"/>
      <c r="F55" s="54">
        <v>767</v>
      </c>
      <c r="G55" s="55"/>
      <c r="H55" s="56">
        <v>402</v>
      </c>
      <c r="I55" s="57"/>
      <c r="J55" s="58">
        <v>402</v>
      </c>
      <c r="K55" s="59"/>
      <c r="L55" s="54">
        <f t="shared" si="5"/>
        <v>365</v>
      </c>
      <c r="M55" s="60">
        <f t="shared" si="0"/>
        <v>0.52411994784876137</v>
      </c>
      <c r="N55" s="61">
        <f t="shared" si="1"/>
        <v>0.47588005215123858</v>
      </c>
      <c r="O55" s="60">
        <f t="shared" si="2"/>
        <v>1</v>
      </c>
      <c r="P55" s="61">
        <f t="shared" si="3"/>
        <v>0.52411994784876137</v>
      </c>
    </row>
    <row r="56" spans="1:16" ht="12" customHeight="1">
      <c r="A56" s="49"/>
      <c r="B56" s="50"/>
      <c r="C56" s="51" t="s">
        <v>48</v>
      </c>
      <c r="D56" s="77">
        <v>4</v>
      </c>
      <c r="E56" s="76"/>
      <c r="F56" s="54">
        <v>87</v>
      </c>
      <c r="G56" s="55"/>
      <c r="H56" s="56">
        <v>74</v>
      </c>
      <c r="I56" s="57"/>
      <c r="J56" s="58">
        <v>57</v>
      </c>
      <c r="K56" s="59"/>
      <c r="L56" s="54">
        <f t="shared" si="5"/>
        <v>13</v>
      </c>
      <c r="M56" s="60">
        <f t="shared" si="0"/>
        <v>0.85057471264367812</v>
      </c>
      <c r="N56" s="61">
        <f t="shared" si="1"/>
        <v>0.14942528735632185</v>
      </c>
      <c r="O56" s="60">
        <f t="shared" si="2"/>
        <v>0.77027027027027029</v>
      </c>
      <c r="P56" s="61">
        <f t="shared" si="3"/>
        <v>0.65517241379310343</v>
      </c>
    </row>
    <row r="57" spans="1:16" ht="12" customHeight="1">
      <c r="A57" s="49">
        <v>5</v>
      </c>
      <c r="B57" s="50" t="s">
        <v>23</v>
      </c>
      <c r="C57" s="51" t="s">
        <v>74</v>
      </c>
      <c r="D57" s="77">
        <v>36</v>
      </c>
      <c r="E57" s="76"/>
      <c r="F57" s="54">
        <v>1495</v>
      </c>
      <c r="G57" s="55"/>
      <c r="H57" s="56">
        <v>862</v>
      </c>
      <c r="I57" s="57"/>
      <c r="J57" s="58">
        <v>836</v>
      </c>
      <c r="K57" s="59"/>
      <c r="L57" s="54">
        <f t="shared" si="5"/>
        <v>633</v>
      </c>
      <c r="M57" s="60">
        <f t="shared" si="0"/>
        <v>0.5765886287625418</v>
      </c>
      <c r="N57" s="61">
        <f t="shared" si="1"/>
        <v>0.4234113712374582</v>
      </c>
      <c r="O57" s="60">
        <f t="shared" si="2"/>
        <v>0.96983758700696054</v>
      </c>
      <c r="P57" s="61">
        <f t="shared" si="3"/>
        <v>0.5591973244147157</v>
      </c>
    </row>
    <row r="58" spans="1:16" ht="12" customHeight="1">
      <c r="A58" s="49"/>
      <c r="B58" s="50"/>
      <c r="C58" s="51" t="s">
        <v>48</v>
      </c>
      <c r="D58" s="77">
        <v>2</v>
      </c>
      <c r="E58" s="76"/>
      <c r="F58" s="54">
        <v>101</v>
      </c>
      <c r="G58" s="55"/>
      <c r="H58" s="56">
        <v>100</v>
      </c>
      <c r="I58" s="57"/>
      <c r="J58" s="58">
        <v>100</v>
      </c>
      <c r="K58" s="59"/>
      <c r="L58" s="54">
        <f t="shared" si="5"/>
        <v>1</v>
      </c>
      <c r="M58" s="60">
        <f t="shared" si="0"/>
        <v>0.99009900990099009</v>
      </c>
      <c r="N58" s="61">
        <f t="shared" si="1"/>
        <v>9.9009900990099011E-3</v>
      </c>
      <c r="O58" s="60">
        <f t="shared" si="2"/>
        <v>1</v>
      </c>
      <c r="P58" s="61">
        <f t="shared" si="3"/>
        <v>0.99009900990099009</v>
      </c>
    </row>
    <row r="59" spans="1:16" ht="12" customHeight="1">
      <c r="A59" s="49">
        <v>6</v>
      </c>
      <c r="B59" s="76" t="s">
        <v>23</v>
      </c>
      <c r="C59" s="51" t="s">
        <v>75</v>
      </c>
      <c r="D59" s="77">
        <v>22</v>
      </c>
      <c r="E59" s="76"/>
      <c r="F59" s="54">
        <v>964</v>
      </c>
      <c r="G59" s="55"/>
      <c r="H59" s="56">
        <v>400</v>
      </c>
      <c r="I59" s="57"/>
      <c r="J59" s="58">
        <v>334</v>
      </c>
      <c r="K59" s="59"/>
      <c r="L59" s="58">
        <f t="shared" si="5"/>
        <v>564</v>
      </c>
      <c r="M59" s="60">
        <f t="shared" si="0"/>
        <v>0.41493775933609961</v>
      </c>
      <c r="N59" s="61">
        <f t="shared" si="1"/>
        <v>0.58506224066390045</v>
      </c>
      <c r="O59" s="60">
        <f t="shared" si="2"/>
        <v>0.83499999999999996</v>
      </c>
      <c r="P59" s="61">
        <f t="shared" si="3"/>
        <v>0.34647302904564314</v>
      </c>
    </row>
    <row r="60" spans="1:16" s="129" customFormat="1" ht="12" customHeight="1">
      <c r="A60" s="125">
        <v>7</v>
      </c>
      <c r="B60" s="126" t="s">
        <v>23</v>
      </c>
      <c r="C60" s="51" t="s">
        <v>76</v>
      </c>
      <c r="D60" s="127">
        <v>67</v>
      </c>
      <c r="E60" s="127"/>
      <c r="F60" s="58">
        <v>3010</v>
      </c>
      <c r="G60" s="55"/>
      <c r="H60" s="56">
        <v>1421</v>
      </c>
      <c r="I60" s="57"/>
      <c r="J60" s="58">
        <v>1369</v>
      </c>
      <c r="K60" s="57"/>
      <c r="L60" s="58">
        <f t="shared" si="5"/>
        <v>1589</v>
      </c>
      <c r="M60" s="60">
        <f t="shared" si="0"/>
        <v>0.47209302325581393</v>
      </c>
      <c r="N60" s="61">
        <f t="shared" si="1"/>
        <v>0.52790697674418607</v>
      </c>
      <c r="O60" s="60">
        <f t="shared" si="2"/>
        <v>0.96340605207600283</v>
      </c>
      <c r="P60" s="128">
        <f t="shared" si="3"/>
        <v>0.4548172757475083</v>
      </c>
    </row>
    <row r="61" spans="1:16" ht="12" customHeight="1">
      <c r="A61" s="49">
        <v>8</v>
      </c>
      <c r="B61" s="50" t="s">
        <v>23</v>
      </c>
      <c r="C61" s="51" t="s">
        <v>77</v>
      </c>
      <c r="D61" s="52">
        <v>32</v>
      </c>
      <c r="E61" s="53"/>
      <c r="F61" s="54">
        <v>1148</v>
      </c>
      <c r="G61" s="55"/>
      <c r="H61" s="56">
        <v>360</v>
      </c>
      <c r="I61" s="57"/>
      <c r="J61" s="58">
        <v>369</v>
      </c>
      <c r="K61" s="59"/>
      <c r="L61" s="54">
        <f t="shared" si="5"/>
        <v>788</v>
      </c>
      <c r="M61" s="60">
        <f t="shared" si="0"/>
        <v>0.31358885017421601</v>
      </c>
      <c r="N61" s="61">
        <f t="shared" si="1"/>
        <v>0.68641114982578399</v>
      </c>
      <c r="O61" s="60">
        <f t="shared" si="2"/>
        <v>1.0249999999999999</v>
      </c>
      <c r="P61" s="61">
        <f t="shared" si="3"/>
        <v>0.32142857142857145</v>
      </c>
    </row>
    <row r="62" spans="1:16" ht="12" customHeight="1">
      <c r="A62" s="99">
        <v>1</v>
      </c>
      <c r="B62" s="130" t="s">
        <v>23</v>
      </c>
      <c r="C62" s="101" t="s">
        <v>78</v>
      </c>
      <c r="D62" s="102">
        <v>22</v>
      </c>
      <c r="E62" s="103"/>
      <c r="F62" s="104">
        <v>723</v>
      </c>
      <c r="G62" s="105"/>
      <c r="H62" s="106">
        <v>416</v>
      </c>
      <c r="I62" s="131"/>
      <c r="J62" s="108">
        <v>161</v>
      </c>
      <c r="K62" s="132"/>
      <c r="L62" s="108">
        <f t="shared" si="5"/>
        <v>307</v>
      </c>
      <c r="M62" s="110">
        <f t="shared" si="0"/>
        <v>0.57538035961272471</v>
      </c>
      <c r="N62" s="111">
        <f t="shared" si="1"/>
        <v>0.42461964038727523</v>
      </c>
      <c r="O62" s="110">
        <f t="shared" si="2"/>
        <v>0.38701923076923078</v>
      </c>
      <c r="P62" s="111">
        <f t="shared" si="3"/>
        <v>0.22268326417704012</v>
      </c>
    </row>
    <row r="63" spans="1:16" ht="12" customHeight="1">
      <c r="A63" s="49">
        <v>2</v>
      </c>
      <c r="B63" s="76" t="s">
        <v>23</v>
      </c>
      <c r="C63" s="51" t="s">
        <v>79</v>
      </c>
      <c r="D63" s="52">
        <v>13</v>
      </c>
      <c r="E63" s="53"/>
      <c r="F63" s="54">
        <v>461</v>
      </c>
      <c r="G63" s="55"/>
      <c r="H63" s="56">
        <v>301</v>
      </c>
      <c r="I63" s="79"/>
      <c r="J63" s="58">
        <v>73</v>
      </c>
      <c r="K63" s="80"/>
      <c r="L63" s="54">
        <f t="shared" si="5"/>
        <v>160</v>
      </c>
      <c r="M63" s="60">
        <f t="shared" si="0"/>
        <v>0.65292841648590016</v>
      </c>
      <c r="N63" s="61">
        <f t="shared" si="1"/>
        <v>0.34707158351409978</v>
      </c>
      <c r="O63" s="60">
        <f t="shared" si="2"/>
        <v>0.2425249169435216</v>
      </c>
      <c r="P63" s="61">
        <f t="shared" si="3"/>
        <v>0.15835140997830802</v>
      </c>
    </row>
    <row r="64" spans="1:16" ht="12" customHeight="1">
      <c r="A64" s="25"/>
      <c r="B64" s="26"/>
      <c r="C64" s="84" t="s">
        <v>80</v>
      </c>
      <c r="D64" s="28">
        <f>SUM(D65:D77)</f>
        <v>349</v>
      </c>
      <c r="E64" s="29"/>
      <c r="F64" s="30">
        <f>SUM(F65:F77)</f>
        <v>20718</v>
      </c>
      <c r="G64" s="31"/>
      <c r="H64" s="32">
        <f>SUM(H65:H77)</f>
        <v>13235</v>
      </c>
      <c r="I64" s="33"/>
      <c r="J64" s="85">
        <f>SUM(J65:J77)</f>
        <v>12641</v>
      </c>
      <c r="K64" s="34"/>
      <c r="L64" s="30">
        <f>SUM(L65:L77)</f>
        <v>7483</v>
      </c>
      <c r="M64" s="35">
        <f t="shared" si="0"/>
        <v>0.63881648807799984</v>
      </c>
      <c r="N64" s="36">
        <f t="shared" si="1"/>
        <v>0.36118351192200021</v>
      </c>
      <c r="O64" s="35">
        <f t="shared" si="2"/>
        <v>0.95511900264450322</v>
      </c>
      <c r="P64" s="36">
        <f t="shared" si="3"/>
        <v>0.61014576696592338</v>
      </c>
    </row>
    <row r="65" spans="1:18" ht="12" customHeight="1">
      <c r="A65" s="49">
        <v>1</v>
      </c>
      <c r="B65" s="50" t="s">
        <v>23</v>
      </c>
      <c r="C65" s="51" t="s">
        <v>81</v>
      </c>
      <c r="D65" s="52">
        <v>71</v>
      </c>
      <c r="E65" s="53"/>
      <c r="F65" s="54">
        <v>4114</v>
      </c>
      <c r="G65" s="55"/>
      <c r="H65" s="56">
        <v>2434</v>
      </c>
      <c r="I65" s="57"/>
      <c r="J65" s="58">
        <v>2328</v>
      </c>
      <c r="K65" s="59"/>
      <c r="L65" s="58">
        <f>F65-H65</f>
        <v>1680</v>
      </c>
      <c r="M65" s="60">
        <f t="shared" si="0"/>
        <v>0.59163830821584829</v>
      </c>
      <c r="N65" s="61">
        <f t="shared" si="1"/>
        <v>0.40836169178415166</v>
      </c>
      <c r="O65" s="60">
        <f t="shared" si="2"/>
        <v>0.95645028759244044</v>
      </c>
      <c r="P65" s="61">
        <f t="shared" si="3"/>
        <v>0.56587263004375299</v>
      </c>
    </row>
    <row r="66" spans="1:18" ht="12" customHeight="1">
      <c r="A66" s="49">
        <v>2</v>
      </c>
      <c r="B66" s="50" t="s">
        <v>23</v>
      </c>
      <c r="C66" s="51" t="s">
        <v>82</v>
      </c>
      <c r="D66" s="52">
        <v>34</v>
      </c>
      <c r="E66" s="53"/>
      <c r="F66" s="54">
        <v>1793</v>
      </c>
      <c r="G66" s="55"/>
      <c r="H66" s="56">
        <v>1100</v>
      </c>
      <c r="I66" s="57"/>
      <c r="J66" s="58">
        <v>1069</v>
      </c>
      <c r="K66" s="59"/>
      <c r="L66" s="58">
        <f>F66-H66</f>
        <v>693</v>
      </c>
      <c r="M66" s="60">
        <f>H66/F66</f>
        <v>0.61349693251533743</v>
      </c>
      <c r="N66" s="61">
        <f>L66/F66</f>
        <v>0.38650306748466257</v>
      </c>
      <c r="O66" s="60">
        <f>J66/H66</f>
        <v>0.9718181818181818</v>
      </c>
      <c r="P66" s="61">
        <f>J66/F66</f>
        <v>0.596207473508087</v>
      </c>
    </row>
    <row r="67" spans="1:18" ht="12" customHeight="1">
      <c r="A67" s="49">
        <v>3</v>
      </c>
      <c r="B67" s="50" t="s">
        <v>23</v>
      </c>
      <c r="C67" s="51" t="s">
        <v>83</v>
      </c>
      <c r="D67" s="52">
        <v>5</v>
      </c>
      <c r="E67" s="53"/>
      <c r="F67" s="54">
        <v>167</v>
      </c>
      <c r="G67" s="55"/>
      <c r="H67" s="56">
        <v>116</v>
      </c>
      <c r="I67" s="57"/>
      <c r="J67" s="58">
        <v>80</v>
      </c>
      <c r="K67" s="59"/>
      <c r="L67" s="58">
        <f>F67-H67</f>
        <v>51</v>
      </c>
      <c r="M67" s="60">
        <f t="shared" si="0"/>
        <v>0.69461077844311381</v>
      </c>
      <c r="N67" s="61">
        <f t="shared" si="1"/>
        <v>0.30538922155688625</v>
      </c>
      <c r="O67" s="60">
        <f t="shared" si="2"/>
        <v>0.68965517241379315</v>
      </c>
      <c r="P67" s="61">
        <f t="shared" si="3"/>
        <v>0.47904191616766467</v>
      </c>
    </row>
    <row r="68" spans="1:18" ht="12" customHeight="1">
      <c r="A68" s="49">
        <v>4</v>
      </c>
      <c r="B68" s="50" t="s">
        <v>23</v>
      </c>
      <c r="C68" s="51" t="s">
        <v>84</v>
      </c>
      <c r="D68" s="52">
        <v>18</v>
      </c>
      <c r="E68" s="53"/>
      <c r="F68" s="54">
        <v>924</v>
      </c>
      <c r="G68" s="55"/>
      <c r="H68" s="56">
        <v>567</v>
      </c>
      <c r="I68" s="57"/>
      <c r="J68" s="58">
        <v>567</v>
      </c>
      <c r="K68" s="59"/>
      <c r="L68" s="54">
        <f>F68-H68</f>
        <v>357</v>
      </c>
      <c r="M68" s="60">
        <f t="shared" si="0"/>
        <v>0.61363636363636365</v>
      </c>
      <c r="N68" s="61">
        <f t="shared" si="1"/>
        <v>0.38636363636363635</v>
      </c>
      <c r="O68" s="60">
        <f t="shared" si="2"/>
        <v>1</v>
      </c>
      <c r="P68" s="61">
        <f t="shared" si="3"/>
        <v>0.61363636363636365</v>
      </c>
    </row>
    <row r="69" spans="1:18" ht="12" customHeight="1">
      <c r="A69" s="49">
        <v>5</v>
      </c>
      <c r="B69" s="50" t="s">
        <v>23</v>
      </c>
      <c r="C69" s="51" t="s">
        <v>85</v>
      </c>
      <c r="D69" s="52">
        <v>1</v>
      </c>
      <c r="E69" s="53"/>
      <c r="F69" s="54">
        <v>27</v>
      </c>
      <c r="G69" s="55"/>
      <c r="H69" s="56">
        <v>16</v>
      </c>
      <c r="I69" s="57"/>
      <c r="J69" s="58">
        <v>16</v>
      </c>
      <c r="K69" s="59"/>
      <c r="L69" s="54">
        <f>F69-H69</f>
        <v>11</v>
      </c>
      <c r="M69" s="60">
        <f t="shared" si="0"/>
        <v>0.59259259259259256</v>
      </c>
      <c r="N69" s="61">
        <f t="shared" si="1"/>
        <v>0.40740740740740738</v>
      </c>
      <c r="O69" s="60">
        <f t="shared" si="2"/>
        <v>1</v>
      </c>
      <c r="P69" s="61">
        <f t="shared" si="3"/>
        <v>0.59259259259259256</v>
      </c>
    </row>
    <row r="70" spans="1:18" ht="12" customHeight="1">
      <c r="A70" s="49">
        <v>6</v>
      </c>
      <c r="B70" s="50" t="s">
        <v>23</v>
      </c>
      <c r="C70" s="51" t="s">
        <v>86</v>
      </c>
      <c r="D70" s="52">
        <v>75</v>
      </c>
      <c r="E70" s="53" t="s">
        <v>87</v>
      </c>
      <c r="F70" s="54">
        <v>6070</v>
      </c>
      <c r="G70" s="55" t="s">
        <v>87</v>
      </c>
      <c r="H70" s="56">
        <v>4544</v>
      </c>
      <c r="I70" s="57"/>
      <c r="J70" s="58">
        <v>4374</v>
      </c>
      <c r="K70" s="59"/>
      <c r="L70" s="54">
        <v>1526</v>
      </c>
      <c r="M70" s="60">
        <f t="shared" si="0"/>
        <v>0.74859967051070841</v>
      </c>
      <c r="N70" s="61">
        <f t="shared" si="1"/>
        <v>0.25140032948929159</v>
      </c>
      <c r="O70" s="60">
        <f t="shared" si="2"/>
        <v>0.96258802816901412</v>
      </c>
      <c r="P70" s="61">
        <f t="shared" si="3"/>
        <v>0.72059308072487649</v>
      </c>
    </row>
    <row r="71" spans="1:18" ht="12" customHeight="1">
      <c r="A71" s="49">
        <v>7</v>
      </c>
      <c r="B71" s="50" t="s">
        <v>23</v>
      </c>
      <c r="C71" s="51" t="s">
        <v>88</v>
      </c>
      <c r="D71" s="52">
        <v>27</v>
      </c>
      <c r="E71" s="53"/>
      <c r="F71" s="54">
        <v>1294</v>
      </c>
      <c r="G71" s="55"/>
      <c r="H71" s="56">
        <v>460</v>
      </c>
      <c r="I71" s="57"/>
      <c r="J71" s="58">
        <v>460</v>
      </c>
      <c r="K71" s="59"/>
      <c r="L71" s="58">
        <f t="shared" ref="L71:L77" si="6">F71-H71</f>
        <v>834</v>
      </c>
      <c r="M71" s="60">
        <f t="shared" si="0"/>
        <v>0.3554868624420402</v>
      </c>
      <c r="N71" s="61">
        <f t="shared" si="1"/>
        <v>0.6445131375579598</v>
      </c>
      <c r="O71" s="60">
        <f t="shared" si="2"/>
        <v>1</v>
      </c>
      <c r="P71" s="61">
        <f t="shared" si="3"/>
        <v>0.3554868624420402</v>
      </c>
    </row>
    <row r="72" spans="1:18" ht="12" customHeight="1">
      <c r="A72" s="49">
        <v>8</v>
      </c>
      <c r="B72" s="50"/>
      <c r="C72" s="51" t="s">
        <v>89</v>
      </c>
      <c r="D72" s="77">
        <v>12</v>
      </c>
      <c r="E72" s="76"/>
      <c r="F72" s="54">
        <v>505</v>
      </c>
      <c r="G72" s="55"/>
      <c r="H72" s="56">
        <v>295</v>
      </c>
      <c r="I72" s="57"/>
      <c r="J72" s="58">
        <v>166</v>
      </c>
      <c r="K72" s="59"/>
      <c r="L72" s="58">
        <f t="shared" si="6"/>
        <v>210</v>
      </c>
      <c r="M72" s="60">
        <f t="shared" si="0"/>
        <v>0.58415841584158412</v>
      </c>
      <c r="N72" s="61">
        <f t="shared" si="1"/>
        <v>0.41584158415841582</v>
      </c>
      <c r="O72" s="60">
        <f t="shared" si="2"/>
        <v>0.56271186440677967</v>
      </c>
      <c r="P72" s="61">
        <f t="shared" si="3"/>
        <v>0.32871287128712873</v>
      </c>
    </row>
    <row r="73" spans="1:18" ht="12" customHeight="1">
      <c r="A73" s="49">
        <v>9</v>
      </c>
      <c r="B73" s="76" t="s">
        <v>23</v>
      </c>
      <c r="C73" s="51" t="s">
        <v>90</v>
      </c>
      <c r="D73" s="77">
        <v>37</v>
      </c>
      <c r="E73" s="76"/>
      <c r="F73" s="54">
        <v>2469</v>
      </c>
      <c r="G73" s="55"/>
      <c r="H73" s="56">
        <v>1560</v>
      </c>
      <c r="I73" s="57"/>
      <c r="J73" s="58">
        <v>1486</v>
      </c>
      <c r="K73" s="59"/>
      <c r="L73" s="54">
        <f t="shared" si="6"/>
        <v>909</v>
      </c>
      <c r="M73" s="60">
        <f t="shared" si="0"/>
        <v>0.63183475091130015</v>
      </c>
      <c r="N73" s="61">
        <f t="shared" si="1"/>
        <v>0.36816524908869985</v>
      </c>
      <c r="O73" s="60">
        <f t="shared" si="2"/>
        <v>0.95256410256410251</v>
      </c>
      <c r="P73" s="61">
        <f t="shared" si="3"/>
        <v>0.6018631024706359</v>
      </c>
      <c r="Q73" s="52"/>
      <c r="R73" s="76"/>
    </row>
    <row r="74" spans="1:18" ht="12" customHeight="1">
      <c r="A74" s="49">
        <v>10</v>
      </c>
      <c r="B74" s="50" t="s">
        <v>23</v>
      </c>
      <c r="C74" s="51" t="s">
        <v>91</v>
      </c>
      <c r="D74" s="52">
        <v>43</v>
      </c>
      <c r="E74" s="53"/>
      <c r="F74" s="54">
        <v>2174</v>
      </c>
      <c r="G74" s="55"/>
      <c r="H74" s="56">
        <v>1475</v>
      </c>
      <c r="I74" s="57"/>
      <c r="J74" s="58">
        <v>1429</v>
      </c>
      <c r="K74" s="59"/>
      <c r="L74" s="54">
        <f t="shared" si="6"/>
        <v>699</v>
      </c>
      <c r="M74" s="60">
        <f t="shared" si="0"/>
        <v>0.6784728610855566</v>
      </c>
      <c r="N74" s="61">
        <f t="shared" si="1"/>
        <v>0.3215271389144434</v>
      </c>
      <c r="O74" s="60">
        <f t="shared" si="2"/>
        <v>0.96881355932203395</v>
      </c>
      <c r="P74" s="61">
        <f t="shared" si="3"/>
        <v>0.65731370745170192</v>
      </c>
    </row>
    <row r="75" spans="1:18" ht="12" customHeight="1">
      <c r="A75" s="49">
        <v>11</v>
      </c>
      <c r="B75" s="76" t="s">
        <v>23</v>
      </c>
      <c r="C75" s="133" t="s">
        <v>92</v>
      </c>
      <c r="D75" s="77">
        <v>16</v>
      </c>
      <c r="E75" s="76"/>
      <c r="F75" s="54">
        <v>808</v>
      </c>
      <c r="G75" s="78"/>
      <c r="H75" s="56">
        <v>523</v>
      </c>
      <c r="I75" s="79"/>
      <c r="J75" s="58">
        <v>523</v>
      </c>
      <c r="K75" s="80"/>
      <c r="L75" s="54">
        <f t="shared" si="6"/>
        <v>285</v>
      </c>
      <c r="M75" s="81">
        <f t="shared" si="0"/>
        <v>0.6472772277227723</v>
      </c>
      <c r="N75" s="82">
        <f t="shared" si="1"/>
        <v>0.3527227722772277</v>
      </c>
      <c r="O75" s="81">
        <f t="shared" si="2"/>
        <v>1</v>
      </c>
      <c r="P75" s="82">
        <f t="shared" si="3"/>
        <v>0.6472772277227723</v>
      </c>
    </row>
    <row r="76" spans="1:18" ht="12" customHeight="1">
      <c r="A76" s="99">
        <v>1</v>
      </c>
      <c r="B76" s="100" t="s">
        <v>23</v>
      </c>
      <c r="C76" s="101" t="s">
        <v>93</v>
      </c>
      <c r="D76" s="102">
        <v>5</v>
      </c>
      <c r="E76" s="103"/>
      <c r="F76" s="104">
        <v>165</v>
      </c>
      <c r="G76" s="105"/>
      <c r="H76" s="106">
        <v>85</v>
      </c>
      <c r="I76" s="131"/>
      <c r="J76" s="108">
        <v>85</v>
      </c>
      <c r="K76" s="132"/>
      <c r="L76" s="104">
        <f t="shared" si="6"/>
        <v>80</v>
      </c>
      <c r="M76" s="110">
        <f t="shared" si="0"/>
        <v>0.51515151515151514</v>
      </c>
      <c r="N76" s="111">
        <f t="shared" si="1"/>
        <v>0.48484848484848486</v>
      </c>
      <c r="O76" s="110">
        <f t="shared" si="2"/>
        <v>1</v>
      </c>
      <c r="P76" s="111">
        <f t="shared" si="3"/>
        <v>0.51515151515151514</v>
      </c>
    </row>
    <row r="77" spans="1:18" ht="12" customHeight="1">
      <c r="A77" s="2">
        <v>2</v>
      </c>
      <c r="B77" s="134" t="s">
        <v>23</v>
      </c>
      <c r="C77" s="135" t="s">
        <v>94</v>
      </c>
      <c r="D77" s="136">
        <v>5</v>
      </c>
      <c r="E77" s="137"/>
      <c r="F77" s="138">
        <v>208</v>
      </c>
      <c r="G77" s="139"/>
      <c r="H77" s="140">
        <v>60</v>
      </c>
      <c r="I77" s="141"/>
      <c r="J77" s="142">
        <v>58</v>
      </c>
      <c r="K77" s="143"/>
      <c r="L77" s="142">
        <f t="shared" si="6"/>
        <v>148</v>
      </c>
      <c r="M77" s="144">
        <f t="shared" si="0"/>
        <v>0.28846153846153844</v>
      </c>
      <c r="N77" s="145">
        <f t="shared" si="1"/>
        <v>0.71153846153846156</v>
      </c>
      <c r="O77" s="144">
        <f t="shared" si="2"/>
        <v>0.96666666666666667</v>
      </c>
      <c r="P77" s="145">
        <f t="shared" si="3"/>
        <v>0.27884615384615385</v>
      </c>
    </row>
    <row r="78" spans="1:18" ht="9" customHeight="1">
      <c r="A78" s="146" t="s">
        <v>4</v>
      </c>
      <c r="B78" s="147"/>
      <c r="C78" s="148"/>
      <c r="D78" s="149" t="s">
        <v>5</v>
      </c>
      <c r="E78" s="150"/>
      <c r="F78" s="13" t="s">
        <v>6</v>
      </c>
      <c r="G78" s="13"/>
      <c r="H78" s="13"/>
      <c r="I78" s="219"/>
      <c r="J78" s="220"/>
      <c r="K78" s="13"/>
      <c r="L78" s="151"/>
      <c r="M78" s="13" t="s">
        <v>7</v>
      </c>
      <c r="N78" s="13"/>
      <c r="O78" s="13"/>
      <c r="P78" s="152"/>
    </row>
    <row r="79" spans="1:18" ht="9" customHeight="1">
      <c r="A79" s="221"/>
      <c r="B79" s="222"/>
      <c r="C79" s="223"/>
      <c r="D79" s="9" t="s">
        <v>8</v>
      </c>
      <c r="E79" s="224" t="s">
        <v>9</v>
      </c>
      <c r="F79" s="225"/>
      <c r="G79" s="224" t="s">
        <v>10</v>
      </c>
      <c r="H79" s="225"/>
      <c r="I79" s="221" t="s">
        <v>11</v>
      </c>
      <c r="J79" s="223"/>
      <c r="K79" s="15" t="s">
        <v>12</v>
      </c>
      <c r="L79" s="15"/>
      <c r="M79" s="16" t="s">
        <v>13</v>
      </c>
      <c r="N79" s="16" t="s">
        <v>95</v>
      </c>
      <c r="O79" s="17" t="s">
        <v>96</v>
      </c>
      <c r="P79" s="15"/>
    </row>
    <row r="80" spans="1:18" ht="9" customHeight="1">
      <c r="A80" s="211" t="s">
        <v>16</v>
      </c>
      <c r="B80" s="212"/>
      <c r="C80" s="213"/>
      <c r="D80" s="18" t="s">
        <v>17</v>
      </c>
      <c r="E80" s="19"/>
      <c r="F80" s="20"/>
      <c r="G80" s="21"/>
      <c r="H80" s="20"/>
      <c r="I80" s="214"/>
      <c r="J80" s="215"/>
      <c r="K80" s="21"/>
      <c r="L80" s="20"/>
      <c r="M80" s="24" t="s">
        <v>18</v>
      </c>
      <c r="N80" s="24" t="s">
        <v>19</v>
      </c>
      <c r="O80" s="24" t="s">
        <v>20</v>
      </c>
      <c r="P80" s="24" t="s">
        <v>21</v>
      </c>
    </row>
    <row r="81" spans="1:18" ht="11.25" customHeight="1">
      <c r="A81" s="25"/>
      <c r="B81" s="26"/>
      <c r="C81" s="84" t="s">
        <v>97</v>
      </c>
      <c r="D81" s="28">
        <f>SUM(D82:D99)</f>
        <v>347</v>
      </c>
      <c r="E81" s="29"/>
      <c r="F81" s="30">
        <f>SUM(F82:F99)</f>
        <v>15406</v>
      </c>
      <c r="G81" s="31"/>
      <c r="H81" s="32">
        <f>SUM(H82:H99)</f>
        <v>8857</v>
      </c>
      <c r="I81" s="33"/>
      <c r="J81" s="85">
        <f>SUM(J82:J99)</f>
        <v>8166</v>
      </c>
      <c r="K81" s="34"/>
      <c r="L81" s="30">
        <f>SUM(L82:L99)</f>
        <v>6549</v>
      </c>
      <c r="M81" s="153">
        <f t="shared" ref="M81:M104" si="7">H81/F81</f>
        <v>0.5749058808256523</v>
      </c>
      <c r="N81" s="36">
        <f t="shared" ref="N81:N104" si="8">L81/F81</f>
        <v>0.42509411917434764</v>
      </c>
      <c r="O81" s="153">
        <f t="shared" ref="O81:O104" si="9">J81/H81</f>
        <v>0.92198261262278425</v>
      </c>
      <c r="P81" s="36">
        <f t="shared" ref="P81:P96" si="10">J81/F81</f>
        <v>0.53005322601583793</v>
      </c>
    </row>
    <row r="82" spans="1:18" ht="11.25" customHeight="1">
      <c r="A82" s="49">
        <v>1</v>
      </c>
      <c r="B82" s="50" t="s">
        <v>23</v>
      </c>
      <c r="C82" s="51" t="s">
        <v>98</v>
      </c>
      <c r="D82" s="77">
        <v>35</v>
      </c>
      <c r="E82" s="76" t="s">
        <v>87</v>
      </c>
      <c r="F82" s="154">
        <v>1691</v>
      </c>
      <c r="G82" s="155"/>
      <c r="H82" s="56">
        <v>993</v>
      </c>
      <c r="I82" s="57"/>
      <c r="J82" s="58">
        <v>976</v>
      </c>
      <c r="K82" s="156"/>
      <c r="L82" s="54">
        <f>F82-H82</f>
        <v>698</v>
      </c>
      <c r="M82" s="60">
        <f t="shared" si="7"/>
        <v>0.58722649319929032</v>
      </c>
      <c r="N82" s="61">
        <f t="shared" si="8"/>
        <v>0.41277350680070962</v>
      </c>
      <c r="O82" s="60">
        <f t="shared" si="9"/>
        <v>0.98288016112789522</v>
      </c>
      <c r="P82" s="61">
        <f t="shared" si="10"/>
        <v>0.57717327025428744</v>
      </c>
      <c r="R82" s="1" t="s">
        <v>87</v>
      </c>
    </row>
    <row r="83" spans="1:18" ht="11.25" customHeight="1">
      <c r="A83" s="49">
        <v>2</v>
      </c>
      <c r="B83" s="50" t="s">
        <v>23</v>
      </c>
      <c r="C83" s="51" t="s">
        <v>99</v>
      </c>
      <c r="D83" s="77">
        <v>17</v>
      </c>
      <c r="E83" s="76" t="s">
        <v>87</v>
      </c>
      <c r="F83" s="157">
        <v>864</v>
      </c>
      <c r="G83" s="78"/>
      <c r="H83" s="56">
        <v>452</v>
      </c>
      <c r="I83" s="57"/>
      <c r="J83" s="57">
        <v>445</v>
      </c>
      <c r="K83" s="80"/>
      <c r="L83" s="54">
        <f>F83-H83</f>
        <v>412</v>
      </c>
      <c r="M83" s="60">
        <f t="shared" si="7"/>
        <v>0.52314814814814814</v>
      </c>
      <c r="N83" s="61">
        <f t="shared" si="8"/>
        <v>0.47685185185185186</v>
      </c>
      <c r="O83" s="60">
        <f t="shared" si="9"/>
        <v>0.98451327433628322</v>
      </c>
      <c r="P83" s="61">
        <f t="shared" si="10"/>
        <v>0.51504629629629628</v>
      </c>
    </row>
    <row r="84" spans="1:18" ht="11.25" customHeight="1">
      <c r="A84" s="49">
        <v>3</v>
      </c>
      <c r="B84" s="50" t="s">
        <v>23</v>
      </c>
      <c r="C84" s="51" t="s">
        <v>100</v>
      </c>
      <c r="D84" s="77">
        <v>10</v>
      </c>
      <c r="E84" s="76"/>
      <c r="F84" s="157">
        <v>421</v>
      </c>
      <c r="G84" s="78"/>
      <c r="H84" s="56">
        <v>270</v>
      </c>
      <c r="I84" s="57"/>
      <c r="J84" s="57">
        <v>253</v>
      </c>
      <c r="K84" s="80"/>
      <c r="L84" s="54">
        <f>F84-H84</f>
        <v>151</v>
      </c>
      <c r="M84" s="60">
        <f t="shared" si="7"/>
        <v>0.64133016627078387</v>
      </c>
      <c r="N84" s="61">
        <f t="shared" si="8"/>
        <v>0.35866983372921613</v>
      </c>
      <c r="O84" s="60">
        <f t="shared" si="9"/>
        <v>0.937037037037037</v>
      </c>
      <c r="P84" s="61">
        <f t="shared" si="10"/>
        <v>0.60095011876484561</v>
      </c>
    </row>
    <row r="85" spans="1:18" ht="11.25" customHeight="1">
      <c r="A85" s="49">
        <v>4</v>
      </c>
      <c r="B85" s="50" t="s">
        <v>23</v>
      </c>
      <c r="C85" s="51" t="s">
        <v>101</v>
      </c>
      <c r="D85" s="52">
        <v>29</v>
      </c>
      <c r="E85" s="53"/>
      <c r="F85" s="54">
        <v>1412</v>
      </c>
      <c r="G85" s="55"/>
      <c r="H85" s="56">
        <v>893</v>
      </c>
      <c r="I85" s="57">
        <v>859</v>
      </c>
      <c r="J85" s="58">
        <v>837</v>
      </c>
      <c r="K85" s="59"/>
      <c r="L85" s="54">
        <f>F85-H85</f>
        <v>519</v>
      </c>
      <c r="M85" s="60">
        <f t="shared" si="7"/>
        <v>0.63243626062322944</v>
      </c>
      <c r="N85" s="61">
        <f t="shared" si="8"/>
        <v>0.36756373937677056</v>
      </c>
      <c r="O85" s="60">
        <f t="shared" si="9"/>
        <v>0.93729003359462482</v>
      </c>
      <c r="P85" s="61">
        <f t="shared" si="10"/>
        <v>0.59277620396600561</v>
      </c>
    </row>
    <row r="86" spans="1:18" ht="11.25" customHeight="1">
      <c r="A86" s="49">
        <v>5</v>
      </c>
      <c r="B86" s="50" t="s">
        <v>23</v>
      </c>
      <c r="C86" s="51" t="s">
        <v>102</v>
      </c>
      <c r="D86" s="52">
        <v>20</v>
      </c>
      <c r="E86" s="53"/>
      <c r="F86" s="54">
        <v>964</v>
      </c>
      <c r="G86" s="55"/>
      <c r="H86" s="56">
        <v>608</v>
      </c>
      <c r="I86" s="57"/>
      <c r="J86" s="58">
        <v>566</v>
      </c>
      <c r="K86" s="59"/>
      <c r="L86" s="54">
        <f>F86-H86</f>
        <v>356</v>
      </c>
      <c r="M86" s="60">
        <f t="shared" si="7"/>
        <v>0.63070539419087135</v>
      </c>
      <c r="N86" s="61">
        <f t="shared" si="8"/>
        <v>0.36929460580912865</v>
      </c>
      <c r="O86" s="60">
        <f t="shared" si="9"/>
        <v>0.93092105263157898</v>
      </c>
      <c r="P86" s="61">
        <f t="shared" si="10"/>
        <v>0.58713692946058094</v>
      </c>
    </row>
    <row r="87" spans="1:18" ht="11.25" customHeight="1">
      <c r="A87" s="49">
        <v>6</v>
      </c>
      <c r="B87" s="50" t="s">
        <v>23</v>
      </c>
      <c r="C87" s="51" t="s">
        <v>103</v>
      </c>
      <c r="D87" s="52">
        <v>55</v>
      </c>
      <c r="E87" s="53"/>
      <c r="F87" s="54">
        <v>3049</v>
      </c>
      <c r="G87" s="55"/>
      <c r="H87" s="56">
        <v>2294</v>
      </c>
      <c r="I87" s="57"/>
      <c r="J87" s="58">
        <v>2262</v>
      </c>
      <c r="K87" s="59"/>
      <c r="L87" s="54">
        <f t="shared" ref="L87:L99" si="11">F87-H87</f>
        <v>755</v>
      </c>
      <c r="M87" s="60">
        <f t="shared" si="7"/>
        <v>0.75237782879632664</v>
      </c>
      <c r="N87" s="61">
        <f t="shared" si="8"/>
        <v>0.24762217120367333</v>
      </c>
      <c r="O87" s="60">
        <f t="shared" si="9"/>
        <v>0.98605056669572799</v>
      </c>
      <c r="P87" s="61">
        <f t="shared" si="10"/>
        <v>0.7418825844539193</v>
      </c>
    </row>
    <row r="88" spans="1:18" ht="11.25" customHeight="1">
      <c r="A88" s="49">
        <v>7</v>
      </c>
      <c r="B88" s="50"/>
      <c r="C88" s="51" t="s">
        <v>104</v>
      </c>
      <c r="D88" s="52">
        <v>1</v>
      </c>
      <c r="E88" s="53"/>
      <c r="F88" s="54">
        <v>45</v>
      </c>
      <c r="G88" s="55"/>
      <c r="H88" s="56">
        <v>9</v>
      </c>
      <c r="I88" s="57"/>
      <c r="J88" s="58">
        <v>7</v>
      </c>
      <c r="K88" s="59"/>
      <c r="L88" s="54">
        <f>F88-H88</f>
        <v>36</v>
      </c>
      <c r="M88" s="60">
        <f>H88/F88</f>
        <v>0.2</v>
      </c>
      <c r="N88" s="61">
        <f>L88/F88</f>
        <v>0.8</v>
      </c>
      <c r="O88" s="60">
        <f>J88/H88</f>
        <v>0.77777777777777779</v>
      </c>
      <c r="P88" s="61">
        <f>J88/F88</f>
        <v>0.15555555555555556</v>
      </c>
    </row>
    <row r="89" spans="1:18" ht="11.25" customHeight="1">
      <c r="A89" s="49">
        <v>8</v>
      </c>
      <c r="B89" s="50" t="s">
        <v>23</v>
      </c>
      <c r="C89" s="51" t="s">
        <v>105</v>
      </c>
      <c r="D89" s="77">
        <v>1</v>
      </c>
      <c r="E89" s="76"/>
      <c r="F89" s="54">
        <v>53</v>
      </c>
      <c r="G89" s="55"/>
      <c r="H89" s="56">
        <v>20</v>
      </c>
      <c r="I89" s="57"/>
      <c r="J89" s="58">
        <v>15</v>
      </c>
      <c r="K89" s="59"/>
      <c r="L89" s="58">
        <f t="shared" si="11"/>
        <v>33</v>
      </c>
      <c r="M89" s="60">
        <f t="shared" si="7"/>
        <v>0.37735849056603776</v>
      </c>
      <c r="N89" s="61">
        <f t="shared" si="8"/>
        <v>0.62264150943396224</v>
      </c>
      <c r="O89" s="60">
        <f t="shared" si="9"/>
        <v>0.75</v>
      </c>
      <c r="P89" s="61">
        <f t="shared" si="10"/>
        <v>0.28301886792452829</v>
      </c>
    </row>
    <row r="90" spans="1:18" ht="11.25" customHeight="1">
      <c r="A90" s="49">
        <v>9</v>
      </c>
      <c r="B90" s="50"/>
      <c r="C90" s="51" t="s">
        <v>106</v>
      </c>
      <c r="D90" s="77">
        <v>19</v>
      </c>
      <c r="E90" s="76"/>
      <c r="F90" s="54">
        <v>820</v>
      </c>
      <c r="G90" s="55"/>
      <c r="H90" s="56">
        <v>426</v>
      </c>
      <c r="I90" s="57"/>
      <c r="J90" s="58">
        <v>401</v>
      </c>
      <c r="K90" s="59"/>
      <c r="L90" s="58">
        <f>F90-H90</f>
        <v>394</v>
      </c>
      <c r="M90" s="60">
        <f>H90/F90</f>
        <v>0.51951219512195124</v>
      </c>
      <c r="N90" s="61">
        <f>L90/F90</f>
        <v>0.48048780487804876</v>
      </c>
      <c r="O90" s="60">
        <f>J90/H90</f>
        <v>0.94131455399061037</v>
      </c>
      <c r="P90" s="61">
        <f>J90/F90</f>
        <v>0.48902439024390243</v>
      </c>
    </row>
    <row r="91" spans="1:18" ht="11.25" customHeight="1">
      <c r="A91" s="49">
        <v>10</v>
      </c>
      <c r="B91" s="50" t="s">
        <v>23</v>
      </c>
      <c r="C91" s="51" t="s">
        <v>107</v>
      </c>
      <c r="D91" s="77">
        <v>20</v>
      </c>
      <c r="E91" s="76"/>
      <c r="F91" s="54">
        <v>431</v>
      </c>
      <c r="G91" s="55"/>
      <c r="H91" s="56">
        <v>110</v>
      </c>
      <c r="I91" s="57"/>
      <c r="J91" s="58">
        <v>108</v>
      </c>
      <c r="K91" s="59"/>
      <c r="L91" s="58">
        <f t="shared" si="11"/>
        <v>321</v>
      </c>
      <c r="M91" s="60">
        <f t="shared" si="7"/>
        <v>0.25522041763341069</v>
      </c>
      <c r="N91" s="61">
        <f t="shared" si="8"/>
        <v>0.74477958236658937</v>
      </c>
      <c r="O91" s="60">
        <f t="shared" si="9"/>
        <v>0.98181818181818181</v>
      </c>
      <c r="P91" s="61">
        <f t="shared" si="10"/>
        <v>0.25058004640371229</v>
      </c>
    </row>
    <row r="92" spans="1:18" ht="11.25" customHeight="1">
      <c r="A92" s="49">
        <v>11</v>
      </c>
      <c r="B92" s="50" t="s">
        <v>23</v>
      </c>
      <c r="C92" s="51" t="s">
        <v>108</v>
      </c>
      <c r="D92" s="52">
        <v>19</v>
      </c>
      <c r="E92" s="53"/>
      <c r="F92" s="54">
        <v>461</v>
      </c>
      <c r="G92" s="55"/>
      <c r="H92" s="56">
        <v>173</v>
      </c>
      <c r="I92" s="57"/>
      <c r="J92" s="58">
        <v>146</v>
      </c>
      <c r="K92" s="59"/>
      <c r="L92" s="54">
        <f t="shared" si="11"/>
        <v>288</v>
      </c>
      <c r="M92" s="60">
        <f t="shared" si="7"/>
        <v>0.37527114967462039</v>
      </c>
      <c r="N92" s="61">
        <f t="shared" si="8"/>
        <v>0.62472885032537961</v>
      </c>
      <c r="O92" s="60">
        <f t="shared" si="9"/>
        <v>0.84393063583815031</v>
      </c>
      <c r="P92" s="61">
        <f t="shared" si="10"/>
        <v>0.31670281995661603</v>
      </c>
    </row>
    <row r="93" spans="1:18" ht="11.25" customHeight="1">
      <c r="A93" s="49">
        <v>12</v>
      </c>
      <c r="B93" s="50" t="s">
        <v>23</v>
      </c>
      <c r="C93" s="51" t="s">
        <v>109</v>
      </c>
      <c r="D93" s="52">
        <v>25</v>
      </c>
      <c r="E93" s="53"/>
      <c r="F93" s="54">
        <v>1337</v>
      </c>
      <c r="G93" s="55"/>
      <c r="H93" s="56">
        <v>888</v>
      </c>
      <c r="I93" s="57"/>
      <c r="J93" s="58">
        <v>860</v>
      </c>
      <c r="K93" s="59"/>
      <c r="L93" s="58">
        <f t="shared" si="11"/>
        <v>449</v>
      </c>
      <c r="M93" s="60">
        <f t="shared" si="7"/>
        <v>0.66417352281226627</v>
      </c>
      <c r="N93" s="61">
        <f t="shared" si="8"/>
        <v>0.33582647718773373</v>
      </c>
      <c r="O93" s="60">
        <f t="shared" si="9"/>
        <v>0.96846846846846846</v>
      </c>
      <c r="P93" s="61">
        <f t="shared" si="10"/>
        <v>0.6432311144353029</v>
      </c>
    </row>
    <row r="94" spans="1:18" ht="11.25" customHeight="1">
      <c r="A94" s="49">
        <v>13</v>
      </c>
      <c r="B94" s="50" t="s">
        <v>23</v>
      </c>
      <c r="C94" s="51" t="s">
        <v>110</v>
      </c>
      <c r="D94" s="52">
        <v>37</v>
      </c>
      <c r="E94" s="53"/>
      <c r="F94" s="54">
        <v>1298</v>
      </c>
      <c r="G94" s="55"/>
      <c r="H94" s="56">
        <v>363</v>
      </c>
      <c r="I94" s="57"/>
      <c r="J94" s="58">
        <v>339</v>
      </c>
      <c r="K94" s="59"/>
      <c r="L94" s="54">
        <f t="shared" si="11"/>
        <v>935</v>
      </c>
      <c r="M94" s="60">
        <f t="shared" si="7"/>
        <v>0.27966101694915252</v>
      </c>
      <c r="N94" s="61">
        <f>L94/F94</f>
        <v>0.72033898305084743</v>
      </c>
      <c r="O94" s="60">
        <f t="shared" si="9"/>
        <v>0.93388429752066116</v>
      </c>
      <c r="P94" s="61">
        <f t="shared" si="10"/>
        <v>0.26117103235747302</v>
      </c>
    </row>
    <row r="95" spans="1:18">
      <c r="A95" s="49">
        <v>14</v>
      </c>
      <c r="B95" s="50" t="s">
        <v>23</v>
      </c>
      <c r="C95" s="51" t="s">
        <v>111</v>
      </c>
      <c r="D95" s="52">
        <v>25</v>
      </c>
      <c r="E95" s="53"/>
      <c r="F95" s="54">
        <v>1107</v>
      </c>
      <c r="G95" s="55"/>
      <c r="H95" s="56">
        <v>591</v>
      </c>
      <c r="I95" s="57"/>
      <c r="J95" s="58">
        <v>585</v>
      </c>
      <c r="K95" s="59"/>
      <c r="L95" s="54">
        <f t="shared" si="11"/>
        <v>516</v>
      </c>
      <c r="M95" s="60">
        <f t="shared" si="7"/>
        <v>0.53387533875338755</v>
      </c>
      <c r="N95" s="61">
        <f t="shared" si="8"/>
        <v>0.46612466124661245</v>
      </c>
      <c r="O95" s="60">
        <f t="shared" si="9"/>
        <v>0.98984771573604058</v>
      </c>
      <c r="P95" s="61">
        <f t="shared" si="10"/>
        <v>0.52845528455284552</v>
      </c>
    </row>
    <row r="96" spans="1:18" ht="11.25" customHeight="1">
      <c r="A96" s="49">
        <v>15</v>
      </c>
      <c r="B96" s="50" t="s">
        <v>23</v>
      </c>
      <c r="C96" s="51" t="s">
        <v>112</v>
      </c>
      <c r="D96" s="77">
        <v>5</v>
      </c>
      <c r="E96" s="156" t="s">
        <v>25</v>
      </c>
      <c r="F96" s="54">
        <v>273</v>
      </c>
      <c r="G96" s="55"/>
      <c r="H96" s="56">
        <v>105</v>
      </c>
      <c r="I96" s="57"/>
      <c r="J96" s="58">
        <v>0</v>
      </c>
      <c r="K96" s="59"/>
      <c r="L96" s="58">
        <f>F96-H96</f>
        <v>168</v>
      </c>
      <c r="M96" s="60">
        <f t="shared" si="7"/>
        <v>0.38461538461538464</v>
      </c>
      <c r="N96" s="61">
        <f t="shared" si="8"/>
        <v>0.61538461538461542</v>
      </c>
      <c r="O96" s="60">
        <f t="shared" si="9"/>
        <v>0</v>
      </c>
      <c r="P96" s="61">
        <f t="shared" si="10"/>
        <v>0</v>
      </c>
    </row>
    <row r="97" spans="1:16">
      <c r="A97" s="49">
        <v>16</v>
      </c>
      <c r="B97" s="50" t="s">
        <v>23</v>
      </c>
      <c r="C97" s="51" t="s">
        <v>113</v>
      </c>
      <c r="D97" s="52">
        <v>3</v>
      </c>
      <c r="E97" s="156" t="s">
        <v>25</v>
      </c>
      <c r="F97" s="54">
        <v>23</v>
      </c>
      <c r="G97" s="158"/>
      <c r="H97" s="159">
        <v>9</v>
      </c>
      <c r="I97" s="160"/>
      <c r="J97" s="161">
        <v>2</v>
      </c>
      <c r="K97" s="162"/>
      <c r="L97" s="54">
        <f t="shared" si="11"/>
        <v>14</v>
      </c>
      <c r="M97" s="60">
        <f t="shared" si="7"/>
        <v>0.39130434782608697</v>
      </c>
      <c r="N97" s="61">
        <f t="shared" si="8"/>
        <v>0.60869565217391308</v>
      </c>
      <c r="O97" s="60">
        <f t="shared" si="9"/>
        <v>0.22222222222222221</v>
      </c>
      <c r="P97" s="61">
        <f>J97/F97</f>
        <v>8.6956521739130432E-2</v>
      </c>
    </row>
    <row r="98" spans="1:16" ht="11.25" customHeight="1">
      <c r="A98" s="49">
        <v>17</v>
      </c>
      <c r="B98" s="50" t="s">
        <v>23</v>
      </c>
      <c r="C98" s="51" t="s">
        <v>114</v>
      </c>
      <c r="D98" s="52">
        <v>12</v>
      </c>
      <c r="E98" s="156" t="s">
        <v>25</v>
      </c>
      <c r="F98" s="154">
        <v>339</v>
      </c>
      <c r="G98" s="155"/>
      <c r="H98" s="56">
        <v>114</v>
      </c>
      <c r="I98" s="57"/>
      <c r="J98" s="58">
        <v>45</v>
      </c>
      <c r="K98" s="156"/>
      <c r="L98" s="54">
        <f t="shared" si="11"/>
        <v>225</v>
      </c>
      <c r="M98" s="60">
        <f t="shared" si="7"/>
        <v>0.33628318584070799</v>
      </c>
      <c r="N98" s="61">
        <f t="shared" si="8"/>
        <v>0.66371681415929207</v>
      </c>
      <c r="O98" s="60">
        <f t="shared" si="9"/>
        <v>0.39473684210526316</v>
      </c>
      <c r="P98" s="61">
        <f>J98/F98</f>
        <v>0.13274336283185842</v>
      </c>
    </row>
    <row r="99" spans="1:16" ht="11.25" customHeight="1">
      <c r="A99" s="86">
        <v>1</v>
      </c>
      <c r="B99" s="163" t="s">
        <v>23</v>
      </c>
      <c r="C99" s="164" t="s">
        <v>115</v>
      </c>
      <c r="D99" s="165">
        <v>14</v>
      </c>
      <c r="E99" s="90"/>
      <c r="F99" s="91">
        <v>818</v>
      </c>
      <c r="G99" s="166"/>
      <c r="H99" s="93">
        <v>539</v>
      </c>
      <c r="I99" s="94"/>
      <c r="J99" s="95">
        <v>319</v>
      </c>
      <c r="K99" s="96"/>
      <c r="L99" s="91">
        <f t="shared" si="11"/>
        <v>279</v>
      </c>
      <c r="M99" s="167">
        <f t="shared" si="7"/>
        <v>0.65892420537897312</v>
      </c>
      <c r="N99" s="168">
        <f t="shared" si="8"/>
        <v>0.34107579462102688</v>
      </c>
      <c r="O99" s="167">
        <f t="shared" si="9"/>
        <v>0.59183673469387754</v>
      </c>
      <c r="P99" s="168">
        <f t="shared" ref="P99:P104" si="12">J99/F99</f>
        <v>0.38997555012224938</v>
      </c>
    </row>
    <row r="100" spans="1:16" ht="11.25" customHeight="1">
      <c r="A100" s="25"/>
      <c r="B100" s="26"/>
      <c r="C100" s="84" t="s">
        <v>116</v>
      </c>
      <c r="D100" s="28">
        <f>SUM(D101:D104)</f>
        <v>31</v>
      </c>
      <c r="E100" s="29"/>
      <c r="F100" s="30">
        <f>SUM(F101:F104)</f>
        <v>938</v>
      </c>
      <c r="G100" s="31"/>
      <c r="H100" s="32">
        <f>SUM(H101:H104)</f>
        <v>388</v>
      </c>
      <c r="I100" s="33"/>
      <c r="J100" s="85">
        <f>SUM(J101:J104)</f>
        <v>358</v>
      </c>
      <c r="K100" s="34"/>
      <c r="L100" s="30">
        <f>SUM(L101:L104)</f>
        <v>550</v>
      </c>
      <c r="M100" s="153">
        <f t="shared" si="7"/>
        <v>0.4136460554371002</v>
      </c>
      <c r="N100" s="36">
        <f t="shared" si="8"/>
        <v>0.5863539445628998</v>
      </c>
      <c r="O100" s="153">
        <f>J100/H100</f>
        <v>0.92268041237113407</v>
      </c>
      <c r="P100" s="36">
        <f t="shared" si="12"/>
        <v>0.3816631130063966</v>
      </c>
    </row>
    <row r="101" spans="1:16" ht="11.25" customHeight="1">
      <c r="A101" s="37">
        <v>1</v>
      </c>
      <c r="B101" s="38" t="s">
        <v>23</v>
      </c>
      <c r="C101" s="39" t="s">
        <v>117</v>
      </c>
      <c r="D101" s="40">
        <v>3</v>
      </c>
      <c r="E101" s="169"/>
      <c r="F101" s="42">
        <v>81</v>
      </c>
      <c r="G101" s="43"/>
      <c r="H101" s="44">
        <v>46</v>
      </c>
      <c r="I101" s="45">
        <v>35</v>
      </c>
      <c r="J101" s="46">
        <v>35</v>
      </c>
      <c r="K101" s="170"/>
      <c r="L101" s="46">
        <f>F101-H101</f>
        <v>35</v>
      </c>
      <c r="M101" s="47">
        <f>H101/F101</f>
        <v>0.5679012345679012</v>
      </c>
      <c r="N101" s="48">
        <f>L101/F101</f>
        <v>0.43209876543209874</v>
      </c>
      <c r="O101" s="47">
        <f>J101/H101</f>
        <v>0.76086956521739135</v>
      </c>
      <c r="P101" s="48">
        <f t="shared" si="12"/>
        <v>0.43209876543209874</v>
      </c>
    </row>
    <row r="102" spans="1:16" ht="11.25" customHeight="1">
      <c r="A102" s="49">
        <v>2</v>
      </c>
      <c r="B102" s="50" t="s">
        <v>23</v>
      </c>
      <c r="C102" s="51" t="s">
        <v>118</v>
      </c>
      <c r="D102" s="52">
        <v>5</v>
      </c>
      <c r="E102" s="53"/>
      <c r="F102" s="54">
        <v>192</v>
      </c>
      <c r="G102" s="55"/>
      <c r="H102" s="56">
        <v>94</v>
      </c>
      <c r="I102" s="57"/>
      <c r="J102" s="58">
        <v>72</v>
      </c>
      <c r="K102" s="59"/>
      <c r="L102" s="58">
        <f>F102-H102</f>
        <v>98</v>
      </c>
      <c r="M102" s="60">
        <f>H102/F102</f>
        <v>0.48958333333333331</v>
      </c>
      <c r="N102" s="61">
        <f>L102/F102</f>
        <v>0.51041666666666663</v>
      </c>
      <c r="O102" s="60">
        <f>J102/H102</f>
        <v>0.76595744680851063</v>
      </c>
      <c r="P102" s="61">
        <f t="shared" si="12"/>
        <v>0.375</v>
      </c>
    </row>
    <row r="103" spans="1:16" ht="11.25" customHeight="1">
      <c r="A103" s="49">
        <v>3</v>
      </c>
      <c r="B103" s="50" t="s">
        <v>23</v>
      </c>
      <c r="C103" s="51" t="s">
        <v>119</v>
      </c>
      <c r="D103" s="52">
        <v>20</v>
      </c>
      <c r="E103" s="53"/>
      <c r="F103" s="54">
        <v>595</v>
      </c>
      <c r="G103" s="55"/>
      <c r="H103" s="56">
        <v>221</v>
      </c>
      <c r="I103" s="57"/>
      <c r="J103" s="58">
        <v>225</v>
      </c>
      <c r="K103" s="59"/>
      <c r="L103" s="54">
        <f>F103-H103</f>
        <v>374</v>
      </c>
      <c r="M103" s="60">
        <f>H103/F103</f>
        <v>0.37142857142857144</v>
      </c>
      <c r="N103" s="61">
        <f>L103/F103</f>
        <v>0.62857142857142856</v>
      </c>
      <c r="O103" s="60">
        <f>J103/H103</f>
        <v>1.0180995475113122</v>
      </c>
      <c r="P103" s="61">
        <f t="shared" si="12"/>
        <v>0.37815126050420167</v>
      </c>
    </row>
    <row r="104" spans="1:16" ht="11.25" customHeight="1">
      <c r="A104" s="2">
        <v>4</v>
      </c>
      <c r="B104" s="171" t="s">
        <v>23</v>
      </c>
      <c r="C104" s="135" t="s">
        <v>120</v>
      </c>
      <c r="D104" s="136">
        <v>3</v>
      </c>
      <c r="E104" s="137"/>
      <c r="F104" s="138">
        <v>70</v>
      </c>
      <c r="G104" s="139"/>
      <c r="H104" s="140">
        <v>27</v>
      </c>
      <c r="I104" s="172"/>
      <c r="J104" s="142">
        <v>26</v>
      </c>
      <c r="K104" s="173"/>
      <c r="L104" s="138">
        <f>F104-H104</f>
        <v>43</v>
      </c>
      <c r="M104" s="144">
        <f t="shared" si="7"/>
        <v>0.38571428571428573</v>
      </c>
      <c r="N104" s="145">
        <f t="shared" si="8"/>
        <v>0.61428571428571432</v>
      </c>
      <c r="O104" s="144">
        <f t="shared" si="9"/>
        <v>0.96296296296296291</v>
      </c>
      <c r="P104" s="145">
        <f t="shared" si="12"/>
        <v>0.37142857142857144</v>
      </c>
    </row>
    <row r="105" spans="1:16" ht="5.25" customHeight="1">
      <c r="A105" s="174"/>
      <c r="B105" s="175"/>
      <c r="C105" s="176"/>
      <c r="D105" s="177"/>
      <c r="E105" s="177"/>
      <c r="F105" s="178"/>
      <c r="G105" s="178"/>
      <c r="H105" s="178"/>
      <c r="I105" s="178"/>
      <c r="J105" s="178"/>
      <c r="K105" s="178"/>
      <c r="L105" s="179"/>
      <c r="M105" s="180" t="s">
        <v>87</v>
      </c>
      <c r="N105" s="180" t="s">
        <v>87</v>
      </c>
      <c r="O105" s="180" t="s">
        <v>87</v>
      </c>
      <c r="P105" s="181" t="s">
        <v>87</v>
      </c>
    </row>
    <row r="106" spans="1:16" ht="15" customHeight="1">
      <c r="A106" s="25" t="s">
        <v>121</v>
      </c>
      <c r="B106" s="26" t="s">
        <v>122</v>
      </c>
      <c r="C106" s="182"/>
      <c r="D106" s="183">
        <f>SUM(D107:D110)</f>
        <v>1693</v>
      </c>
      <c r="E106" s="184"/>
      <c r="F106" s="185">
        <f>SUM(F107:F110)</f>
        <v>85198</v>
      </c>
      <c r="G106" s="186"/>
      <c r="H106" s="187">
        <f>SUM(H107:H110)</f>
        <v>45834</v>
      </c>
      <c r="I106" s="184"/>
      <c r="J106" s="185">
        <f>SUM(J107:J110)</f>
        <v>42488</v>
      </c>
      <c r="K106" s="184"/>
      <c r="L106" s="188">
        <f>F106-H106</f>
        <v>39364</v>
      </c>
      <c r="M106" s="153">
        <f>H106/F106</f>
        <v>0.5379703748914294</v>
      </c>
      <c r="N106" s="36">
        <f>L106/F106</f>
        <v>0.4620296251085706</v>
      </c>
      <c r="O106" s="35">
        <f>J106/H106</f>
        <v>0.92699742549199282</v>
      </c>
      <c r="P106" s="36">
        <f>J106/F106</f>
        <v>0.49869715251531727</v>
      </c>
    </row>
    <row r="107" spans="1:16" ht="15" customHeight="1">
      <c r="A107" s="25" t="s">
        <v>121</v>
      </c>
      <c r="B107" s="26" t="s">
        <v>123</v>
      </c>
      <c r="C107" s="189"/>
      <c r="D107" s="183">
        <f>SUM(D8:D10,D13:D25,D28:D37,D52:D61,D65:D75,D82:D98,D101:D104)</f>
        <v>1542</v>
      </c>
      <c r="E107" s="183"/>
      <c r="F107" s="190">
        <f>SUM(F8:F10,F13:F25,F28:F37,F52:F61,F65:F75,F82:F98,F101:F104)</f>
        <v>78453</v>
      </c>
      <c r="G107" s="186"/>
      <c r="H107" s="187">
        <f>SUM(H8:H10,H13:H25,H28:H37,H52:H61,H65:H75,H82:H98,H101:H104)</f>
        <v>42023</v>
      </c>
      <c r="I107" s="184"/>
      <c r="J107" s="185">
        <f>SUM(J8:J10,J13:J25,J28:J37,J52:J61,J65:J75,J82:J98,J101:J104)</f>
        <v>39547</v>
      </c>
      <c r="K107" s="184"/>
      <c r="L107" s="188">
        <f>SUM(L8:L10,L13:L25,L28:L37,L52:L61,L65:L75,L82:L98,L101:L104)</f>
        <v>36430</v>
      </c>
      <c r="M107" s="153">
        <f>H107/F107</f>
        <v>0.53564554574076195</v>
      </c>
      <c r="N107" s="36">
        <f>L107/F107</f>
        <v>0.46435445425923799</v>
      </c>
      <c r="O107" s="35">
        <f>J107/H107</f>
        <v>0.94107988482497684</v>
      </c>
      <c r="P107" s="36">
        <f>J107/F107</f>
        <v>0.50408524849272818</v>
      </c>
    </row>
    <row r="108" spans="1:16" ht="15" customHeight="1">
      <c r="A108" s="83" t="s">
        <v>121</v>
      </c>
      <c r="B108" s="26" t="s">
        <v>124</v>
      </c>
      <c r="C108" s="191"/>
      <c r="D108" s="183">
        <f>SUM(D11,D26,D38:D44,D62:D63,D76:D77)</f>
        <v>68</v>
      </c>
      <c r="E108" s="184"/>
      <c r="F108" s="185">
        <f>SUM(F11,F26,F38:F44,F62:F63,F76:F77)</f>
        <v>2261</v>
      </c>
      <c r="G108" s="186"/>
      <c r="H108" s="187">
        <f>SUM(H11,H26,H38:H44,H62:H63,H76:H77)</f>
        <v>1346</v>
      </c>
      <c r="I108" s="184"/>
      <c r="J108" s="185">
        <f>SUM(J11,J26,J38:J44,J62:J63,J76:J77)</f>
        <v>828</v>
      </c>
      <c r="K108" s="192"/>
      <c r="L108" s="188">
        <f>F108-H108</f>
        <v>915</v>
      </c>
      <c r="M108" s="35">
        <f>H108/F108</f>
        <v>0.59531180893409996</v>
      </c>
      <c r="N108" s="36">
        <f>L108/F108</f>
        <v>0.40468819106590004</v>
      </c>
      <c r="O108" s="35">
        <f>J108/H108</f>
        <v>0.61515601783060925</v>
      </c>
      <c r="P108" s="36">
        <f>J108/F108</f>
        <v>0.36620964175143744</v>
      </c>
    </row>
    <row r="109" spans="1:16" ht="15" customHeight="1">
      <c r="A109" s="83" t="s">
        <v>121</v>
      </c>
      <c r="B109" s="26" t="s">
        <v>125</v>
      </c>
      <c r="C109" s="191"/>
      <c r="D109" s="183">
        <f>SUM(D99,D45)</f>
        <v>53</v>
      </c>
      <c r="E109" s="184"/>
      <c r="F109" s="185">
        <f>SUM(F99,F45)</f>
        <v>3781</v>
      </c>
      <c r="G109" s="186"/>
      <c r="H109" s="187">
        <f>SUM(H99,H45)</f>
        <v>1848</v>
      </c>
      <c r="I109" s="184"/>
      <c r="J109" s="185">
        <f>SUM(J99,J45)</f>
        <v>1525</v>
      </c>
      <c r="K109" s="192"/>
      <c r="L109" s="188">
        <f>F109-H109</f>
        <v>1933</v>
      </c>
      <c r="M109" s="35">
        <f>H109/F109</f>
        <v>0.48875958741073788</v>
      </c>
      <c r="N109" s="36">
        <f>L109/F109</f>
        <v>0.51124041258926212</v>
      </c>
      <c r="O109" s="35">
        <f>J109/H109</f>
        <v>0.82521645021645018</v>
      </c>
      <c r="P109" s="36">
        <f>J109/F109</f>
        <v>0.40333245173234594</v>
      </c>
    </row>
    <row r="110" spans="1:16" ht="15" customHeight="1">
      <c r="A110" s="83" t="s">
        <v>121</v>
      </c>
      <c r="B110" s="26" t="s">
        <v>126</v>
      </c>
      <c r="C110" s="191"/>
      <c r="D110" s="183">
        <f>SUM(D46:D50)</f>
        <v>30</v>
      </c>
      <c r="E110" s="184"/>
      <c r="F110" s="185">
        <f>SUM(F46:F50)</f>
        <v>703</v>
      </c>
      <c r="G110" s="186"/>
      <c r="H110" s="187">
        <f>SUM(H46:H50)</f>
        <v>617</v>
      </c>
      <c r="I110" s="184"/>
      <c r="J110" s="185">
        <f>SUM(J46:J50)</f>
        <v>588</v>
      </c>
      <c r="K110" s="192"/>
      <c r="L110" s="188">
        <f>F110-H110</f>
        <v>86</v>
      </c>
      <c r="M110" s="35">
        <f>H110/F110</f>
        <v>0.87766714082503561</v>
      </c>
      <c r="N110" s="36">
        <f>L110/F110</f>
        <v>0.12233285917496443</v>
      </c>
      <c r="O110" s="35">
        <f>J110/H110</f>
        <v>0.95299837925445707</v>
      </c>
      <c r="P110" s="36">
        <f>J110/F110</f>
        <v>0.83641536273115225</v>
      </c>
    </row>
    <row r="111" spans="1:16" ht="5.25" customHeight="1">
      <c r="A111" s="193"/>
      <c r="B111" s="194"/>
      <c r="C111" s="195"/>
      <c r="D111" s="196"/>
      <c r="E111" s="196"/>
      <c r="F111" s="43"/>
      <c r="G111" s="43"/>
      <c r="H111" s="43"/>
      <c r="I111" s="43"/>
      <c r="J111" s="43"/>
      <c r="K111" s="43"/>
      <c r="L111" s="43"/>
      <c r="M111" s="197"/>
      <c r="N111" s="197"/>
      <c r="O111" s="197"/>
      <c r="P111" s="47"/>
    </row>
    <row r="112" spans="1:16" ht="11.25" customHeight="1">
      <c r="A112" s="198" t="s">
        <v>127</v>
      </c>
      <c r="B112" s="199"/>
      <c r="C112" s="200"/>
      <c r="D112" s="201"/>
      <c r="E112" s="201"/>
      <c r="F112" s="201"/>
      <c r="G112" s="201"/>
      <c r="H112" s="201"/>
      <c r="I112" s="201"/>
      <c r="J112" s="201"/>
      <c r="K112" s="201"/>
      <c r="L112" s="216" t="s">
        <v>128</v>
      </c>
      <c r="M112" s="216"/>
      <c r="N112" s="216"/>
      <c r="O112" s="217"/>
      <c r="P112" s="218"/>
    </row>
    <row r="113" spans="1:16" ht="11.25" customHeight="1">
      <c r="A113" s="202"/>
      <c r="B113" s="203"/>
      <c r="C113" s="204"/>
      <c r="D113" s="5"/>
      <c r="E113" s="205" t="s">
        <v>25</v>
      </c>
      <c r="F113" s="204" t="s">
        <v>129</v>
      </c>
      <c r="G113" s="5"/>
      <c r="H113" s="5"/>
      <c r="I113" s="5"/>
      <c r="J113" s="5"/>
      <c r="K113" s="5"/>
      <c r="L113" s="203"/>
      <c r="M113" s="206"/>
      <c r="N113" s="5"/>
      <c r="O113" s="207"/>
      <c r="P113" s="208" t="s">
        <v>130</v>
      </c>
    </row>
    <row r="114" spans="1:16">
      <c r="L114" s="209"/>
    </row>
    <row r="180" spans="1:16" s="210" customForma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</sheetData>
  <mergeCells count="17">
    <mergeCell ref="A1:P1"/>
    <mergeCell ref="A2:P2"/>
    <mergeCell ref="N3:P3"/>
    <mergeCell ref="A5:C5"/>
    <mergeCell ref="E5:F5"/>
    <mergeCell ref="G5:H5"/>
    <mergeCell ref="I5:J5"/>
    <mergeCell ref="A80:C80"/>
    <mergeCell ref="I80:J80"/>
    <mergeCell ref="L112:N112"/>
    <mergeCell ref="O112:P112"/>
    <mergeCell ref="A6:C6"/>
    <mergeCell ref="I78:J78"/>
    <mergeCell ref="A79:C79"/>
    <mergeCell ref="E79:F79"/>
    <mergeCell ref="G79:H79"/>
    <mergeCell ref="I79:J79"/>
  </mergeCells>
  <printOptions horizontalCentered="1"/>
  <pageMargins left="0.19685039370078741" right="0.19685039370078741" top="0.39370078740157483" bottom="0.39370078740157483" header="0" footer="0"/>
  <pageSetup scale="84" fitToHeight="2" orientation="portrait" horizontalDpi="1200" r:id="rId1"/>
  <headerFooter alignWithMargins="0"/>
  <rowBreaks count="1" manualBreakCount="1"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2016</vt:lpstr>
      <vt:lpstr>'JUNIO 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Aguilar</dc:creator>
  <cp:lastModifiedBy>Juliana Aguilar</cp:lastModifiedBy>
  <dcterms:created xsi:type="dcterms:W3CDTF">2016-12-01T20:42:33Z</dcterms:created>
  <dcterms:modified xsi:type="dcterms:W3CDTF">2016-12-01T21:27:26Z</dcterms:modified>
</cp:coreProperties>
</file>